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108"/>
  <workbookPr codeName="ThisWorkbook" autoCompressPictures="0"/>
  <mc:AlternateContent xmlns:mc="http://schemas.openxmlformats.org/markup-compatibility/2006">
    <mc:Choice Requires="x15">
      <x15ac:absPath xmlns:x15ac="http://schemas.microsoft.com/office/spreadsheetml/2010/11/ac" url="/Users/jarisagindorf/Desktop/Kalenderdateien EXCEL/Kalender 2021 /"/>
    </mc:Choice>
  </mc:AlternateContent>
  <xr:revisionPtr revIDLastSave="0" documentId="13_ncr:1_{99092135-7E23-6E43-96D8-D239A861341E}" xr6:coauthVersionLast="45" xr6:coauthVersionMax="45" xr10:uidLastSave="{00000000-0000-0000-0000-000000000000}"/>
  <bookViews>
    <workbookView xWindow="0" yWindow="460" windowWidth="28800" windowHeight="13640" tabRatio="788" xr2:uid="{00000000-000D-0000-FFFF-FFFF00000000}"/>
  </bookViews>
  <sheets>
    <sheet name="Januar" sheetId="14" r:id="rId1"/>
    <sheet name="Februar" sheetId="15" r:id="rId2"/>
    <sheet name="März" sheetId="16" r:id="rId3"/>
    <sheet name="April" sheetId="17" r:id="rId4"/>
    <sheet name="Mai" sheetId="18" r:id="rId5"/>
    <sheet name="Juni" sheetId="19" r:id="rId6"/>
    <sheet name="Juli" sheetId="20" r:id="rId7"/>
    <sheet name="August" sheetId="21" r:id="rId8"/>
    <sheet name="September" sheetId="22" r:id="rId9"/>
    <sheet name="Oktober" sheetId="23" r:id="rId10"/>
    <sheet name="November" sheetId="24" r:id="rId11"/>
    <sheet name="Dezember" sheetId="25" r:id="rId12"/>
  </sheets>
  <definedNames>
    <definedName name="_xlnm.Print_Area" localSheetId="0">Januar!$A$1:$H$14</definedName>
    <definedName name="KalenderJahr">Januar!$K$2</definedName>
    <definedName name="SpaltenTitelBereich1..H12.1">Januar!$B$2</definedName>
    <definedName name="SpaltenTitelBereich1..H12.10">Oktober!$B$2</definedName>
    <definedName name="SpaltenTitelBereich1..H12.11">November!$B$2</definedName>
    <definedName name="SpaltenTitelBereich1..H12.12">Dezember!$B$2</definedName>
    <definedName name="SpaltenTitelBereich1..H12.2">Februar!$B$2</definedName>
    <definedName name="SpaltenTitelBereich1..H12.3">März!$B$2</definedName>
    <definedName name="SpaltenTitelBereich1..H12.4">April!$B$2</definedName>
    <definedName name="SpaltenTitelBereich1..H12.5">Mai!$B$2</definedName>
    <definedName name="SpaltenTitelBereich1..H12.6">Juni!$B$2</definedName>
    <definedName name="SpaltenTitelBereich1..H12.7">Juli!$B$2</definedName>
    <definedName name="SpaltenTitelBereich1..H12.8">August!$B$2</definedName>
    <definedName name="SpaltenTitelBereich1..H12.9">September!$B$2</definedName>
    <definedName name="SpaltenTitelBereich2..C14.1">Januar!$B$2</definedName>
    <definedName name="SpaltenTitelBereich2..C14.10">Oktober!$B$2</definedName>
    <definedName name="SpaltenTitelBereich2..C14.11">November!$B$2</definedName>
    <definedName name="SpaltenTitelBereich2..C14.12">Dezember!$B$2</definedName>
    <definedName name="SpaltenTitelBereich2..C14.2">Februar!$B$2</definedName>
    <definedName name="SpaltenTitelBereich2..C14.3">März!$B$2</definedName>
    <definedName name="SpaltenTitelBereich2..C14.4">April!$B$2</definedName>
    <definedName name="SpaltenTitelBereich2..C14.5">Mai!$B$2</definedName>
    <definedName name="SpaltenTitelBereich2..C14.6">Juni!$B$2</definedName>
    <definedName name="SpaltenTitelBereich2..C14.7">Juli!$B$2</definedName>
    <definedName name="SpaltenTitelBereich2..C14.8">August!$B$2</definedName>
    <definedName name="SpaltenTitelBereich2..C14.9">September!$B$2</definedName>
    <definedName name="TageUndWochen">{0,1,2,3,4,5,6} + {0;1;2;3;4;5}*7</definedName>
    <definedName name="Wochenanfang">Januar!$K$3</definedName>
  </definedNames>
  <calcPr calcId="191029" calcMode="autoNoTabl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2" i="16" l="1"/>
  <c r="B2" i="17"/>
  <c r="B2" i="18"/>
  <c r="B2" i="19"/>
  <c r="B2" i="20"/>
  <c r="B2" i="21"/>
  <c r="B2" i="22"/>
  <c r="B2" i="23"/>
  <c r="B2" i="24"/>
  <c r="B2" i="25"/>
  <c r="B2" i="15"/>
  <c r="B2" i="14"/>
  <c r="B1" i="24" l="1"/>
  <c r="B1" i="25"/>
  <c r="B1" i="22"/>
  <c r="B1" i="23"/>
  <c r="B1" i="20"/>
  <c r="B1" i="21"/>
  <c r="B1" i="18"/>
  <c r="B1" i="19"/>
  <c r="B1" i="16"/>
  <c r="B1" i="17"/>
  <c r="B1" i="14"/>
  <c r="B1" i="15"/>
  <c r="B13" i="15" a="1"/>
  <c r="B11" i="15" a="1"/>
  <c r="B9" i="15" a="1"/>
  <c r="B7" i="15" a="1"/>
  <c r="B5" i="15" a="1"/>
  <c r="B3" i="15" a="1"/>
  <c r="B13" i="16" a="1"/>
  <c r="B11" i="16" a="1"/>
  <c r="B9" i="16" a="1"/>
  <c r="B7" i="16" a="1"/>
  <c r="B5" i="16" a="1"/>
  <c r="B3" i="16" a="1"/>
  <c r="B13" i="17" a="1"/>
  <c r="B11" i="17" a="1"/>
  <c r="B9" i="17" a="1"/>
  <c r="B7" i="17" a="1"/>
  <c r="B5" i="17" a="1"/>
  <c r="B3" i="17" a="1"/>
  <c r="B13" i="18" a="1"/>
  <c r="B11" i="18" a="1"/>
  <c r="B9" i="18" a="1"/>
  <c r="B7" i="18" a="1"/>
  <c r="B5" i="18" a="1"/>
  <c r="B3" i="18" a="1"/>
  <c r="B13" i="20" a="1"/>
  <c r="B11" i="20" a="1"/>
  <c r="B9" i="20" a="1"/>
  <c r="B7" i="20" a="1"/>
  <c r="B5" i="20" a="1"/>
  <c r="B3" i="20" a="1"/>
  <c r="B13" i="22" a="1"/>
  <c r="B11" i="22" a="1"/>
  <c r="B9" i="22" a="1"/>
  <c r="B7" i="22" a="1"/>
  <c r="B5" i="22" a="1"/>
  <c r="B3" i="22" a="1"/>
  <c r="B13" i="24" a="1"/>
  <c r="B11" i="24" a="1"/>
  <c r="B9" i="24" a="1"/>
  <c r="B7" i="24" a="1"/>
  <c r="B5" i="24" a="1"/>
  <c r="B13" i="19" a="1"/>
  <c r="B11" i="19" a="1"/>
  <c r="B9" i="19" a="1"/>
  <c r="B7" i="19" a="1"/>
  <c r="B5" i="19" a="1"/>
  <c r="B3" i="19" a="1"/>
  <c r="B13" i="21" a="1"/>
  <c r="B11" i="21" a="1"/>
  <c r="B9" i="21" a="1"/>
  <c r="B7" i="21" a="1"/>
  <c r="B5" i="21" a="1"/>
  <c r="B3" i="21" a="1"/>
  <c r="B13" i="23" a="1"/>
  <c r="B11" i="23" a="1"/>
  <c r="B9" i="23" a="1"/>
  <c r="B7" i="23" a="1"/>
  <c r="B5" i="23" a="1"/>
  <c r="B3" i="23" a="1"/>
  <c r="B3" i="24" a="1"/>
  <c r="B13" i="25" a="1"/>
  <c r="B11" i="25" a="1"/>
  <c r="B9" i="25" a="1"/>
  <c r="B7" i="25" a="1"/>
  <c r="B5" i="25" a="1"/>
  <c r="B3" i="25" a="1"/>
  <c r="B13" i="14" a="1"/>
  <c r="B11" i="14" a="1"/>
  <c r="B9" i="14" a="1"/>
  <c r="B7" i="14" a="1"/>
  <c r="B5" i="14" a="1"/>
  <c r="B3" i="14" a="1"/>
  <c r="H3" i="14" l="1"/>
  <c r="H2" i="14" s="1"/>
  <c r="F3" i="14"/>
  <c r="F2" i="14" s="1"/>
  <c r="D3" i="14"/>
  <c r="D2" i="14" s="1"/>
  <c r="B3" i="14"/>
  <c r="G3" i="14"/>
  <c r="E3" i="14"/>
  <c r="E2" i="14" s="1"/>
  <c r="C3" i="14"/>
  <c r="C2" i="14" s="1"/>
  <c r="H7" i="14"/>
  <c r="F7" i="14"/>
  <c r="D7" i="14"/>
  <c r="B7" i="14"/>
  <c r="G7" i="14"/>
  <c r="E7" i="14"/>
  <c r="C7" i="14"/>
  <c r="H11" i="14"/>
  <c r="F11" i="14"/>
  <c r="D11" i="14"/>
  <c r="B11" i="14"/>
  <c r="G11" i="14"/>
  <c r="E11" i="14"/>
  <c r="C11" i="14"/>
  <c r="H3" i="25"/>
  <c r="H2" i="25" s="1"/>
  <c r="F3" i="25"/>
  <c r="D3" i="25"/>
  <c r="D2" i="25" s="1"/>
  <c r="B3" i="25"/>
  <c r="G3" i="25"/>
  <c r="E3" i="25"/>
  <c r="C3" i="25"/>
  <c r="H7" i="25"/>
  <c r="F7" i="25"/>
  <c r="D7" i="25"/>
  <c r="B7" i="25"/>
  <c r="G7" i="25"/>
  <c r="E7" i="25"/>
  <c r="C7" i="25"/>
  <c r="H11" i="25"/>
  <c r="F11" i="25"/>
  <c r="D11" i="25"/>
  <c r="B11" i="25"/>
  <c r="G11" i="25"/>
  <c r="E11" i="25"/>
  <c r="C11" i="25"/>
  <c r="H3" i="24"/>
  <c r="H2" i="24" s="1"/>
  <c r="F3" i="24"/>
  <c r="F2" i="24" s="1"/>
  <c r="D3" i="24"/>
  <c r="D2" i="24" s="1"/>
  <c r="E3" i="24"/>
  <c r="E2" i="24" s="1"/>
  <c r="B3" i="24"/>
  <c r="G3" i="24"/>
  <c r="G2" i="24" s="1"/>
  <c r="C3" i="24"/>
  <c r="C2" i="24" s="1"/>
  <c r="H5" i="23"/>
  <c r="F5" i="23"/>
  <c r="D5" i="23"/>
  <c r="B5" i="23"/>
  <c r="G5" i="23"/>
  <c r="C5" i="23"/>
  <c r="E5" i="23"/>
  <c r="H9" i="23"/>
  <c r="F9" i="23"/>
  <c r="D9" i="23"/>
  <c r="B9" i="23"/>
  <c r="G9" i="23"/>
  <c r="C9" i="23"/>
  <c r="E9" i="23"/>
  <c r="B13" i="23"/>
  <c r="C13" i="23"/>
  <c r="H5" i="21"/>
  <c r="F5" i="21"/>
  <c r="D5" i="21"/>
  <c r="B5" i="21"/>
  <c r="G5" i="21"/>
  <c r="C5" i="21"/>
  <c r="E5" i="21"/>
  <c r="H9" i="21"/>
  <c r="F9" i="21"/>
  <c r="D9" i="21"/>
  <c r="B9" i="21"/>
  <c r="G9" i="21"/>
  <c r="C9" i="21"/>
  <c r="E9" i="21"/>
  <c r="B13" i="21"/>
  <c r="C13" i="21"/>
  <c r="H5" i="19"/>
  <c r="F5" i="19"/>
  <c r="D5" i="19"/>
  <c r="B5" i="19"/>
  <c r="G5" i="19"/>
  <c r="C5" i="19"/>
  <c r="E5" i="19"/>
  <c r="H9" i="19"/>
  <c r="F9" i="19"/>
  <c r="D9" i="19"/>
  <c r="B9" i="19"/>
  <c r="G9" i="19"/>
  <c r="C9" i="19"/>
  <c r="E9" i="19"/>
  <c r="B13" i="19"/>
  <c r="C13" i="19"/>
  <c r="H7" i="24"/>
  <c r="F7" i="24"/>
  <c r="D7" i="24"/>
  <c r="B7" i="24"/>
  <c r="E7" i="24"/>
  <c r="G7" i="24"/>
  <c r="C7" i="24"/>
  <c r="H11" i="24"/>
  <c r="F11" i="24"/>
  <c r="D11" i="24"/>
  <c r="B11" i="24"/>
  <c r="E11" i="24"/>
  <c r="G11" i="24"/>
  <c r="C11" i="24"/>
  <c r="H3" i="22"/>
  <c r="H2" i="22" s="1"/>
  <c r="F3" i="22"/>
  <c r="F2" i="22" s="1"/>
  <c r="D3" i="22"/>
  <c r="D2" i="22" s="1"/>
  <c r="B3" i="22"/>
  <c r="E3" i="22"/>
  <c r="E2" i="22" s="1"/>
  <c r="G3" i="22"/>
  <c r="G2" i="22" s="1"/>
  <c r="C3" i="22"/>
  <c r="C2" i="22" s="1"/>
  <c r="H7" i="22"/>
  <c r="F7" i="22"/>
  <c r="D7" i="22"/>
  <c r="B7" i="22"/>
  <c r="E7" i="22"/>
  <c r="G7" i="22"/>
  <c r="C7" i="22"/>
  <c r="H11" i="22"/>
  <c r="F11" i="22"/>
  <c r="D11" i="22"/>
  <c r="B11" i="22"/>
  <c r="E11" i="22"/>
  <c r="G11" i="22"/>
  <c r="C11" i="22"/>
  <c r="H3" i="20"/>
  <c r="H2" i="20" s="1"/>
  <c r="F3" i="20"/>
  <c r="F2" i="20" s="1"/>
  <c r="D3" i="20"/>
  <c r="D2" i="20" s="1"/>
  <c r="B3" i="20"/>
  <c r="E3" i="20"/>
  <c r="E2" i="20" s="1"/>
  <c r="G3" i="20"/>
  <c r="G2" i="20" s="1"/>
  <c r="C3" i="20"/>
  <c r="C2" i="20" s="1"/>
  <c r="H7" i="20"/>
  <c r="F7" i="20"/>
  <c r="D7" i="20"/>
  <c r="B7" i="20"/>
  <c r="E7" i="20"/>
  <c r="G7" i="20"/>
  <c r="C7" i="20"/>
  <c r="H11" i="20"/>
  <c r="F11" i="20"/>
  <c r="D11" i="20"/>
  <c r="B11" i="20"/>
  <c r="E11" i="20"/>
  <c r="G11" i="20"/>
  <c r="C11" i="20"/>
  <c r="G3" i="18"/>
  <c r="G2" i="18" s="1"/>
  <c r="F3" i="18"/>
  <c r="F2" i="18" s="1"/>
  <c r="D3" i="18"/>
  <c r="D2" i="18" s="1"/>
  <c r="B3" i="18"/>
  <c r="E3" i="18"/>
  <c r="E2" i="18" s="1"/>
  <c r="H3" i="18"/>
  <c r="H2" i="18" s="1"/>
  <c r="C3" i="18"/>
  <c r="C2" i="18" s="1"/>
  <c r="G7" i="18"/>
  <c r="E7" i="18"/>
  <c r="C7" i="18"/>
  <c r="F7" i="18"/>
  <c r="B7" i="18"/>
  <c r="D7" i="18"/>
  <c r="H7" i="18"/>
  <c r="G11" i="18"/>
  <c r="E11" i="18"/>
  <c r="C11" i="18"/>
  <c r="F11" i="18"/>
  <c r="B11" i="18"/>
  <c r="D11" i="18"/>
  <c r="H11" i="18"/>
  <c r="G3" i="17"/>
  <c r="G2" i="17" s="1"/>
  <c r="E3" i="17"/>
  <c r="E2" i="17" s="1"/>
  <c r="C3" i="17"/>
  <c r="C2" i="17" s="1"/>
  <c r="F3" i="17"/>
  <c r="F2" i="17" s="1"/>
  <c r="B3" i="17"/>
  <c r="H3" i="17"/>
  <c r="H2" i="17" s="1"/>
  <c r="D3" i="17"/>
  <c r="D2" i="17" s="1"/>
  <c r="G7" i="17"/>
  <c r="E7" i="17"/>
  <c r="C7" i="17"/>
  <c r="F7" i="17"/>
  <c r="B7" i="17"/>
  <c r="H7" i="17"/>
  <c r="D7" i="17"/>
  <c r="G11" i="17"/>
  <c r="E11" i="17"/>
  <c r="C11" i="17"/>
  <c r="F11" i="17"/>
  <c r="B11" i="17"/>
  <c r="H11" i="17"/>
  <c r="D11" i="17"/>
  <c r="G3" i="16"/>
  <c r="G2" i="16" s="1"/>
  <c r="E3" i="16"/>
  <c r="E2" i="16" s="1"/>
  <c r="C3" i="16"/>
  <c r="C2" i="16" s="1"/>
  <c r="F3" i="16"/>
  <c r="F2" i="16" s="1"/>
  <c r="B3" i="16"/>
  <c r="D3" i="16"/>
  <c r="D2" i="16" s="1"/>
  <c r="H3" i="16"/>
  <c r="H2" i="16" s="1"/>
  <c r="G7" i="16"/>
  <c r="E7" i="16"/>
  <c r="C7" i="16"/>
  <c r="F7" i="16"/>
  <c r="B7" i="16"/>
  <c r="D7" i="16"/>
  <c r="H7" i="16"/>
  <c r="G11" i="16"/>
  <c r="E11" i="16"/>
  <c r="C11" i="16"/>
  <c r="F11" i="16"/>
  <c r="B11" i="16"/>
  <c r="D11" i="16"/>
  <c r="H11" i="16"/>
  <c r="G3" i="15"/>
  <c r="G2" i="15" s="1"/>
  <c r="E3" i="15"/>
  <c r="E2" i="15" s="1"/>
  <c r="C3" i="15"/>
  <c r="C2" i="15" s="1"/>
  <c r="F3" i="15"/>
  <c r="F2" i="15" s="1"/>
  <c r="B3" i="15"/>
  <c r="H3" i="15"/>
  <c r="H2" i="15" s="1"/>
  <c r="D3" i="15"/>
  <c r="D2" i="15" s="1"/>
  <c r="G7" i="15"/>
  <c r="E7" i="15"/>
  <c r="C7" i="15"/>
  <c r="F7" i="15"/>
  <c r="B7" i="15"/>
  <c r="H7" i="15"/>
  <c r="D7" i="15"/>
  <c r="G11" i="15"/>
  <c r="E11" i="15"/>
  <c r="C11" i="15"/>
  <c r="F11" i="15"/>
  <c r="B11" i="15"/>
  <c r="H11" i="15"/>
  <c r="D11" i="15"/>
  <c r="H5" i="14"/>
  <c r="F5" i="14"/>
  <c r="D5" i="14"/>
  <c r="B5" i="14"/>
  <c r="G5" i="14"/>
  <c r="E5" i="14"/>
  <c r="C5" i="14"/>
  <c r="H9" i="14"/>
  <c r="F9" i="14"/>
  <c r="D9" i="14"/>
  <c r="B9" i="14"/>
  <c r="G9" i="14"/>
  <c r="E9" i="14"/>
  <c r="C9" i="14"/>
  <c r="B13" i="14"/>
  <c r="C13" i="14"/>
  <c r="H5" i="25"/>
  <c r="F5" i="25"/>
  <c r="D5" i="25"/>
  <c r="B5" i="25"/>
  <c r="G5" i="25"/>
  <c r="E5" i="25"/>
  <c r="C5" i="25"/>
  <c r="H9" i="25"/>
  <c r="F9" i="25"/>
  <c r="D9" i="25"/>
  <c r="B9" i="25"/>
  <c r="G9" i="25"/>
  <c r="E9" i="25"/>
  <c r="C9" i="25"/>
  <c r="B13" i="25"/>
  <c r="C13" i="25"/>
  <c r="H3" i="23"/>
  <c r="H2" i="23" s="1"/>
  <c r="F3" i="23"/>
  <c r="F2" i="23" s="1"/>
  <c r="D3" i="23"/>
  <c r="D2" i="23" s="1"/>
  <c r="B3" i="23"/>
  <c r="G3" i="23"/>
  <c r="G2" i="23" s="1"/>
  <c r="C3" i="23"/>
  <c r="C2" i="23" s="1"/>
  <c r="E3" i="23"/>
  <c r="E2" i="23" s="1"/>
  <c r="H7" i="23"/>
  <c r="F7" i="23"/>
  <c r="D7" i="23"/>
  <c r="B7" i="23"/>
  <c r="G7" i="23"/>
  <c r="C7" i="23"/>
  <c r="E7" i="23"/>
  <c r="H11" i="23"/>
  <c r="F11" i="23"/>
  <c r="D11" i="23"/>
  <c r="B11" i="23"/>
  <c r="G11" i="23"/>
  <c r="C11" i="23"/>
  <c r="E11" i="23"/>
  <c r="H3" i="21"/>
  <c r="H2" i="21" s="1"/>
  <c r="F3" i="21"/>
  <c r="F2" i="21" s="1"/>
  <c r="D3" i="21"/>
  <c r="D2" i="21" s="1"/>
  <c r="B3" i="21"/>
  <c r="G3" i="21"/>
  <c r="G2" i="21" s="1"/>
  <c r="C3" i="21"/>
  <c r="C2" i="21" s="1"/>
  <c r="E3" i="21"/>
  <c r="E2" i="21" s="1"/>
  <c r="H7" i="21"/>
  <c r="F7" i="21"/>
  <c r="D7" i="21"/>
  <c r="B7" i="21"/>
  <c r="G7" i="21"/>
  <c r="C7" i="21"/>
  <c r="E7" i="21"/>
  <c r="H11" i="21"/>
  <c r="F11" i="21"/>
  <c r="D11" i="21"/>
  <c r="B11" i="21"/>
  <c r="G11" i="21"/>
  <c r="C11" i="21"/>
  <c r="E11" i="21"/>
  <c r="H3" i="19"/>
  <c r="H2" i="19" s="1"/>
  <c r="F3" i="19"/>
  <c r="F2" i="19" s="1"/>
  <c r="D3" i="19"/>
  <c r="D2" i="19" s="1"/>
  <c r="B3" i="19"/>
  <c r="G3" i="19"/>
  <c r="G2" i="19" s="1"/>
  <c r="C3" i="19"/>
  <c r="E3" i="19"/>
  <c r="E2" i="19" s="1"/>
  <c r="H7" i="19"/>
  <c r="F7" i="19"/>
  <c r="D7" i="19"/>
  <c r="B7" i="19"/>
  <c r="G7" i="19"/>
  <c r="C7" i="19"/>
  <c r="E7" i="19"/>
  <c r="H11" i="19"/>
  <c r="F11" i="19"/>
  <c r="D11" i="19"/>
  <c r="B11" i="19"/>
  <c r="G11" i="19"/>
  <c r="C11" i="19"/>
  <c r="E11" i="19"/>
  <c r="H5" i="24"/>
  <c r="F5" i="24"/>
  <c r="D5" i="24"/>
  <c r="B5" i="24"/>
  <c r="E5" i="24"/>
  <c r="G5" i="24"/>
  <c r="C5" i="24"/>
  <c r="H9" i="24"/>
  <c r="F9" i="24"/>
  <c r="D9" i="24"/>
  <c r="B9" i="24"/>
  <c r="E9" i="24"/>
  <c r="G9" i="24"/>
  <c r="C9" i="24"/>
  <c r="B13" i="24"/>
  <c r="C13" i="24"/>
  <c r="H5" i="22"/>
  <c r="F5" i="22"/>
  <c r="D5" i="22"/>
  <c r="B5" i="22"/>
  <c r="E5" i="22"/>
  <c r="G5" i="22"/>
  <c r="C5" i="22"/>
  <c r="H9" i="22"/>
  <c r="F9" i="22"/>
  <c r="D9" i="22"/>
  <c r="B9" i="22"/>
  <c r="E9" i="22"/>
  <c r="G9" i="22"/>
  <c r="C9" i="22"/>
  <c r="B13" i="22"/>
  <c r="C13" i="22"/>
  <c r="H5" i="20"/>
  <c r="F5" i="20"/>
  <c r="D5" i="20"/>
  <c r="B5" i="20"/>
  <c r="E5" i="20"/>
  <c r="G5" i="20"/>
  <c r="C5" i="20"/>
  <c r="H9" i="20"/>
  <c r="F9" i="20"/>
  <c r="D9" i="20"/>
  <c r="B9" i="20"/>
  <c r="E9" i="20"/>
  <c r="G9" i="20"/>
  <c r="C9" i="20"/>
  <c r="B13" i="20"/>
  <c r="C13" i="20"/>
  <c r="G5" i="18"/>
  <c r="E5" i="18"/>
  <c r="C5" i="18"/>
  <c r="F5" i="18"/>
  <c r="B5" i="18"/>
  <c r="D5" i="18"/>
  <c r="H5" i="18"/>
  <c r="G9" i="18"/>
  <c r="E9" i="18"/>
  <c r="C9" i="18"/>
  <c r="F9" i="18"/>
  <c r="B9" i="18"/>
  <c r="D9" i="18"/>
  <c r="H9" i="18"/>
  <c r="C13" i="18"/>
  <c r="B13" i="18"/>
  <c r="G5" i="17"/>
  <c r="E5" i="17"/>
  <c r="C5" i="17"/>
  <c r="F5" i="17"/>
  <c r="B5" i="17"/>
  <c r="H5" i="17"/>
  <c r="D5" i="17"/>
  <c r="G9" i="17"/>
  <c r="E9" i="17"/>
  <c r="C9" i="17"/>
  <c r="F9" i="17"/>
  <c r="B9" i="17"/>
  <c r="H9" i="17"/>
  <c r="D9" i="17"/>
  <c r="C13" i="17"/>
  <c r="B13" i="17"/>
  <c r="G5" i="16"/>
  <c r="E5" i="16"/>
  <c r="C5" i="16"/>
  <c r="F5" i="16"/>
  <c r="B5" i="16"/>
  <c r="D5" i="16"/>
  <c r="H5" i="16"/>
  <c r="G9" i="16"/>
  <c r="E9" i="16"/>
  <c r="C9" i="16"/>
  <c r="F9" i="16"/>
  <c r="B9" i="16"/>
  <c r="D9" i="16"/>
  <c r="H9" i="16"/>
  <c r="C13" i="16"/>
  <c r="B13" i="16"/>
  <c r="G5" i="15"/>
  <c r="E5" i="15"/>
  <c r="C5" i="15"/>
  <c r="F5" i="15"/>
  <c r="B5" i="15"/>
  <c r="H5" i="15"/>
  <c r="D5" i="15"/>
  <c r="G9" i="15"/>
  <c r="E9" i="15"/>
  <c r="C9" i="15"/>
  <c r="F9" i="15"/>
  <c r="B9" i="15"/>
  <c r="H9" i="15"/>
  <c r="D9" i="15"/>
  <c r="C13" i="15"/>
  <c r="B13" i="15"/>
  <c r="F2" i="25"/>
  <c r="G2" i="25"/>
  <c r="E2" i="25"/>
  <c r="C2" i="25"/>
  <c r="G2" i="14"/>
  <c r="C2" i="19"/>
</calcChain>
</file>

<file path=xl/sharedStrings.xml><?xml version="1.0" encoding="utf-8"?>
<sst xmlns="http://schemas.openxmlformats.org/spreadsheetml/2006/main" count="17" uniqueCount="6">
  <si>
    <t>NOTIZEN</t>
  </si>
  <si>
    <t>KALENDEREINSTELLUNGEN</t>
  </si>
  <si>
    <t>JAHR</t>
  </si>
  <si>
    <t>WOCHENANFANG</t>
  </si>
  <si>
    <t>SONNTAG</t>
  </si>
  <si>
    <t>Ende der Pilot-Phase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</si>
</sst>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d"/>
  </numFmts>
  <fonts count="15" x14ac:knownFonts="1">
    <font>
      <sz val="11"/>
      <color theme="1" tint="0.24994659260841701"/>
      <name val="Sylfaen"/>
      <family val="2"/>
      <scheme val="minor"/>
    </font>
    <font>
      <sz val="8"/>
      <name val="Arial"/>
      <family val="2"/>
    </font>
    <font>
      <sz val="10"/>
      <name val="Century Gothic"/>
      <family val="2"/>
    </font>
    <font>
      <b/>
      <sz val="11"/>
      <color theme="0"/>
      <name val="Sylfaen"/>
      <family val="2"/>
      <scheme val="minor"/>
    </font>
    <font>
      <b/>
      <sz val="14"/>
      <color theme="0"/>
      <name val="Sylfaen"/>
      <family val="2"/>
      <scheme val="minor"/>
    </font>
    <font>
      <sz val="35"/>
      <color theme="4"/>
      <name val="Sylfaen"/>
      <family val="2"/>
      <scheme val="minor"/>
    </font>
    <font>
      <sz val="12"/>
      <color theme="4" tint="-0.24994659260841701"/>
      <name val="Sylfaen"/>
      <family val="1"/>
      <scheme val="major"/>
    </font>
    <font>
      <sz val="11"/>
      <color theme="1" tint="0.34998626667073579"/>
      <name val="Sylfaen"/>
      <family val="2"/>
      <scheme val="minor"/>
    </font>
    <font>
      <sz val="11"/>
      <color theme="4" tint="-0.24994659260841701"/>
      <name val="Sylfaen"/>
      <family val="2"/>
      <scheme val="minor"/>
    </font>
    <font>
      <sz val="11"/>
      <color indexed="63"/>
      <name val="Sylfaen"/>
      <family val="2"/>
      <scheme val="minor"/>
    </font>
    <font>
      <sz val="11"/>
      <name val="Sylfaen"/>
      <family val="2"/>
      <scheme val="minor"/>
    </font>
    <font>
      <b/>
      <sz val="11"/>
      <color theme="1" tint="0.34998626667073579"/>
      <name val="Sylfaen"/>
      <family val="2"/>
      <scheme val="minor"/>
    </font>
    <font>
      <sz val="11"/>
      <color theme="1" tint="0.24994659260841701"/>
      <name val="Sylfaen"/>
      <family val="2"/>
      <scheme val="minor"/>
    </font>
    <font>
      <b/>
      <sz val="11"/>
      <color rgb="FFFF0000"/>
      <name val="Sylfaen (Textkörper)"/>
    </font>
    <font>
      <sz val="14"/>
      <color theme="1"/>
      <name val="Sylfaen (Textkörper)"/>
    </font>
  </fonts>
  <fills count="7">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s>
  <borders count="4">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s>
  <cellStyleXfs count="17">
    <xf numFmtId="0" fontId="0" fillId="0" borderId="0">
      <alignment vertical="top"/>
    </xf>
    <xf numFmtId="0" fontId="9" fillId="3" borderId="0" applyNumberFormat="0" applyBorder="0" applyAlignment="0" applyProtection="0"/>
    <xf numFmtId="0" fontId="8" fillId="0" borderId="3" applyNumberFormat="0" applyFill="0" applyProtection="0">
      <alignment horizontal="left" vertical="center" indent="1"/>
    </xf>
    <xf numFmtId="0" fontId="3" fillId="4" borderId="1" applyNumberFormat="0" applyAlignment="0" applyProtection="0"/>
    <xf numFmtId="0" fontId="4" fillId="5" borderId="2" applyNumberFormat="0" applyProtection="0">
      <alignment vertical="center"/>
    </xf>
    <xf numFmtId="0" fontId="5" fillId="0" borderId="0" applyFill="0" applyBorder="0" applyProtection="0">
      <alignment vertical="center"/>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11" fillId="6" borderId="0" applyBorder="0" applyProtection="0">
      <alignment horizontal="left" vertical="top" wrapText="1" indent="1"/>
    </xf>
    <xf numFmtId="168" fontId="7" fillId="0" borderId="0">
      <alignment horizontal="left" indent="1"/>
    </xf>
    <xf numFmtId="0" fontId="10" fillId="6" borderId="0" applyNumberFormat="0" applyFont="0" applyBorder="0" applyAlignment="0">
      <alignment horizontal="left" vertical="center" indent="1"/>
    </xf>
    <xf numFmtId="0" fontId="6" fillId="0" borderId="0">
      <alignment horizontal="left" indent="1"/>
    </xf>
    <xf numFmtId="0" fontId="8" fillId="0" borderId="0" applyFill="0" applyProtection="0"/>
    <xf numFmtId="0" fontId="12" fillId="0" borderId="0" applyFill="0" applyProtection="0"/>
  </cellStyleXfs>
  <cellXfs count="30">
    <xf numFmtId="0" fontId="0" fillId="0" borderId="0" xfId="0">
      <alignment vertical="top"/>
    </xf>
    <xf numFmtId="0" fontId="0" fillId="2" borderId="0" xfId="0" applyFill="1">
      <alignment vertical="top"/>
    </xf>
    <xf numFmtId="0" fontId="2" fillId="0" borderId="0" xfId="0" applyFont="1">
      <alignment vertical="top"/>
    </xf>
    <xf numFmtId="0" fontId="8" fillId="2" borderId="0" xfId="2" applyFill="1" applyBorder="1" applyAlignment="1">
      <alignment vertical="center"/>
    </xf>
    <xf numFmtId="0" fontId="5" fillId="0" borderId="0" xfId="5" applyFill="1" applyBorder="1" applyAlignment="1">
      <alignment horizontal="right" vertical="center"/>
    </xf>
    <xf numFmtId="0" fontId="0" fillId="0" borderId="0" xfId="0" applyAlignment="1">
      <alignment horizontal="left" indent="1"/>
    </xf>
    <xf numFmtId="0" fontId="0" fillId="2" borderId="0" xfId="0" applyFill="1" applyAlignment="1">
      <alignment horizontal="right"/>
    </xf>
    <xf numFmtId="0" fontId="5" fillId="2" borderId="0" xfId="5" applyFill="1" applyAlignment="1">
      <alignment horizontal="left" vertical="center"/>
    </xf>
    <xf numFmtId="168" fontId="7" fillId="0" borderId="0" xfId="12">
      <alignment horizontal="left" indent="1"/>
    </xf>
    <xf numFmtId="0" fontId="0" fillId="0" borderId="0" xfId="0" applyFont="1">
      <alignment vertical="top"/>
    </xf>
    <xf numFmtId="0" fontId="0" fillId="2" borderId="0" xfId="0" applyFont="1" applyFill="1" applyAlignment="1">
      <alignment horizontal="right"/>
    </xf>
    <xf numFmtId="168" fontId="7" fillId="6" borderId="0" xfId="13" applyNumberFormat="1" applyFont="1" applyAlignment="1">
      <alignment horizontal="left" wrapText="1" indent="1"/>
    </xf>
    <xf numFmtId="0" fontId="0" fillId="0" borderId="0" xfId="0">
      <alignment vertical="top"/>
    </xf>
    <xf numFmtId="0" fontId="8" fillId="0" borderId="3" xfId="2" applyFill="1">
      <alignment horizontal="left" vertical="center" indent="1"/>
    </xf>
    <xf numFmtId="0" fontId="6" fillId="0" borderId="0" xfId="14">
      <alignment horizontal="left" indent="1"/>
    </xf>
    <xf numFmtId="0" fontId="0" fillId="0" borderId="0" xfId="0">
      <alignment vertical="top"/>
    </xf>
    <xf numFmtId="168" fontId="7" fillId="6" borderId="0" xfId="13" applyNumberFormat="1" applyFont="1" applyAlignment="1">
      <alignment horizontal="left" indent="1"/>
    </xf>
    <xf numFmtId="0" fontId="5" fillId="2" borderId="0" xfId="5" applyFill="1" applyBorder="1" applyAlignment="1">
      <alignment horizontal="left" vertical="center"/>
    </xf>
    <xf numFmtId="0" fontId="0" fillId="0" borderId="0" xfId="0">
      <alignment vertical="top"/>
    </xf>
    <xf numFmtId="0" fontId="5" fillId="2" borderId="0" xfId="5" applyFill="1" applyBorder="1">
      <alignment vertical="center"/>
    </xf>
    <xf numFmtId="0" fontId="5" fillId="2" borderId="0" xfId="5" applyNumberFormat="1" applyFill="1" applyBorder="1" applyAlignment="1">
      <alignment horizontal="left" vertical="center"/>
    </xf>
    <xf numFmtId="168" fontId="0" fillId="0" borderId="0" xfId="0" applyNumberFormat="1">
      <alignment vertical="top"/>
    </xf>
    <xf numFmtId="0" fontId="8" fillId="2" borderId="0" xfId="15" applyFill="1"/>
    <xf numFmtId="0" fontId="12" fillId="0" borderId="0" xfId="16"/>
    <xf numFmtId="0" fontId="0" fillId="6" borderId="0" xfId="13" applyFont="1" applyAlignment="1">
      <alignment vertical="top"/>
    </xf>
    <xf numFmtId="0" fontId="13" fillId="6" borderId="0" xfId="13" applyFont="1" applyAlignment="1">
      <alignment vertical="top"/>
    </xf>
    <xf numFmtId="0" fontId="13" fillId="0" borderId="0" xfId="0" applyFont="1">
      <alignment vertical="top"/>
    </xf>
    <xf numFmtId="0" fontId="11" fillId="6" borderId="0" xfId="11">
      <alignment horizontal="left" vertical="top" wrapText="1" indent="1"/>
    </xf>
    <xf numFmtId="0" fontId="14" fillId="6" borderId="0" xfId="13" applyFont="1" applyAlignment="1">
      <alignment vertical="top"/>
    </xf>
    <xf numFmtId="0" fontId="0" fillId="6" borderId="0" xfId="13" applyFont="1" applyAlignment="1">
      <alignment vertical="top"/>
    </xf>
  </cellXfs>
  <cellStyles count="17">
    <cellStyle name="40 % - Akzent1" xfId="1" builtinId="31" customBuiltin="1"/>
    <cellStyle name="Akzent1" xfId="3" builtinId="29" customBuiltin="1"/>
    <cellStyle name="Akzent5" xfId="4" builtinId="45" customBuiltin="1"/>
    <cellStyle name="Dezimal [0]" xfId="7" builtinId="6" customBuiltin="1"/>
    <cellStyle name="Einstellungseintrag" xfId="14" xr:uid="{00000000-0005-0000-0000-000007000000}"/>
    <cellStyle name="Gebändert" xfId="13" xr:uid="{00000000-0005-0000-0000-000008000000}"/>
    <cellStyle name="Komma" xfId="6" builtinId="3" customBuiltin="1"/>
    <cellStyle name="Prozent" xfId="10" builtinId="5" customBuiltin="1"/>
    <cellStyle name="Standard" xfId="0" builtinId="0" customBuiltin="1"/>
    <cellStyle name="Tag" xfId="12" xr:uid="{00000000-0005-0000-0000-00000F000000}"/>
    <cellStyle name="Überschrift" xfId="5" builtinId="15" customBuiltin="1"/>
    <cellStyle name="Überschrift 1" xfId="2" builtinId="16" customBuiltin="1"/>
    <cellStyle name="Überschrift 2" xfId="15" builtinId="17" customBuiltin="1"/>
    <cellStyle name="Überschrift 3" xfId="16" builtinId="18" customBuiltin="1"/>
    <cellStyle name="Überschrift 4" xfId="11" builtinId="19" customBuiltin="1"/>
    <cellStyle name="Währung" xfId="8" builtinId="4" customBuiltin="1"/>
    <cellStyle name="Währung [0]" xfId="9" builtinId="7" customBuiltin="1"/>
  </cellStyles>
  <dxfs count="24">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Global Calendar">
      <a:dk1>
        <a:sysClr val="windowText" lastClr="000000"/>
      </a:dk1>
      <a:lt1>
        <a:sysClr val="window" lastClr="FFFFFF"/>
      </a:lt1>
      <a:dk2>
        <a:srgbClr val="404040"/>
      </a:dk2>
      <a:lt2>
        <a:srgbClr val="F6F6F1"/>
      </a:lt2>
      <a:accent1>
        <a:srgbClr val="669933"/>
      </a:accent1>
      <a:accent2>
        <a:srgbClr val="E69216"/>
      </a:accent2>
      <a:accent3>
        <a:srgbClr val="609FC2"/>
      </a:accent3>
      <a:accent4>
        <a:srgbClr val="E6B819"/>
      </a:accent4>
      <a:accent5>
        <a:srgbClr val="DA695B"/>
      </a:accent5>
      <a:accent6>
        <a:srgbClr val="956895"/>
      </a:accent6>
      <a:hlink>
        <a:srgbClr val="609FC2"/>
      </a:hlink>
      <a:folHlink>
        <a:srgbClr val="956895"/>
      </a:folHlink>
    </a:clrScheme>
    <a:fontScheme name="Calendar">
      <a:majorFont>
        <a:latin typeface="Sylfaen"/>
        <a:ea typeface=""/>
        <a:cs typeface=""/>
      </a:majorFont>
      <a:minorFont>
        <a:latin typeface="Sylfaen"/>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autoPageBreaks="0" fitToPage="1"/>
  </sheetPr>
  <dimension ref="A1:K14"/>
  <sheetViews>
    <sheetView showGridLines="0" tabSelected="1" zoomScaleNormal="100" workbookViewId="0">
      <selection activeCell="K6" sqref="K6"/>
    </sheetView>
  </sheetViews>
  <sheetFormatPr baseColWidth="10" defaultColWidth="8.6640625" defaultRowHeight="15" x14ac:dyDescent="0.2"/>
  <cols>
    <col min="1" max="1" width="2.6640625" style="15" customWidth="1"/>
    <col min="2" max="2" width="18.1640625" customWidth="1"/>
    <col min="3" max="8" width="17.6640625" customWidth="1"/>
    <col min="9" max="9" width="2.6640625" customWidth="1"/>
    <col min="10" max="10" width="18.1640625" customWidth="1"/>
    <col min="11" max="11" width="13.6640625" customWidth="1"/>
  </cols>
  <sheetData>
    <row r="1" spans="1:11" s="1" customFormat="1" ht="60" customHeight="1" x14ac:dyDescent="0.2">
      <c r="A1" s="15"/>
      <c r="B1" s="19" t="str">
        <f>"Januar "&amp;KalenderJahr</f>
        <v>Januar 2021</v>
      </c>
      <c r="C1" s="17"/>
      <c r="D1" s="20"/>
      <c r="E1" s="3"/>
      <c r="F1" s="3"/>
      <c r="G1" s="3"/>
      <c r="H1" s="7"/>
      <c r="J1" s="22" t="s">
        <v>1</v>
      </c>
      <c r="K1" s="12"/>
    </row>
    <row r="2" spans="1:11" s="2" customFormat="1" ht="21.75" customHeight="1" thickBot="1" x14ac:dyDescent="0.3">
      <c r="A2" s="15"/>
      <c r="B2" s="13" t="str">
        <f>Wochenanfang</f>
        <v>SONNTAG</v>
      </c>
      <c r="C2" s="13" t="str">
        <f t="shared" ref="C2:H2" si="0">UPPER(TEXT(C3,"tttt"))</f>
        <v>MONTAG</v>
      </c>
      <c r="D2" s="13" t="str">
        <f t="shared" si="0"/>
        <v>DIENSTAG</v>
      </c>
      <c r="E2" s="13" t="str">
        <f t="shared" si="0"/>
        <v>MITTWOCH</v>
      </c>
      <c r="F2" s="13" t="str">
        <f t="shared" si="0"/>
        <v>DONNERSTAG</v>
      </c>
      <c r="G2" s="13" t="str">
        <f t="shared" si="0"/>
        <v>FREITAG</v>
      </c>
      <c r="H2" s="13" t="str">
        <f t="shared" si="0"/>
        <v>SAMSTAG</v>
      </c>
      <c r="J2" s="23" t="s">
        <v>2</v>
      </c>
      <c r="K2" s="14">
        <v>2021</v>
      </c>
    </row>
    <row r="3" spans="1:11" s="5" customFormat="1" ht="19.5" customHeight="1" x14ac:dyDescent="0.25">
      <c r="A3" s="15"/>
      <c r="B3" s="8">
        <f t="array" ref="B3:H3">TageUndWochen+DATE(KalenderJahr,1,1)-WEEKDAY(DATE(KalenderJahr,1,1),(Wochenanfang="MONTAG")+1)+1</f>
        <v>44192</v>
      </c>
      <c r="C3" s="8">
        <v>44193</v>
      </c>
      <c r="D3" s="8">
        <v>44194</v>
      </c>
      <c r="E3" s="8">
        <v>44195</v>
      </c>
      <c r="F3" s="8">
        <v>44196</v>
      </c>
      <c r="G3" s="8">
        <v>44197</v>
      </c>
      <c r="H3" s="8">
        <v>44198</v>
      </c>
      <c r="J3" s="23" t="s">
        <v>3</v>
      </c>
      <c r="K3" s="14" t="s">
        <v>4</v>
      </c>
    </row>
    <row r="4" spans="1:11" ht="58" customHeight="1" x14ac:dyDescent="0.2">
      <c r="B4" s="18"/>
      <c r="C4" s="18"/>
      <c r="D4" s="18"/>
      <c r="E4" s="18"/>
      <c r="F4" s="26" t="s">
        <v>5</v>
      </c>
      <c r="G4" s="18"/>
      <c r="H4" s="18"/>
      <c r="J4" s="21"/>
    </row>
    <row r="5" spans="1:11" s="5" customFormat="1" ht="19.5" customHeight="1" x14ac:dyDescent="0.2">
      <c r="A5" s="15"/>
      <c r="B5" s="11">
        <f t="array" ref="B5:H5">TageUndWochen+DATE(KalenderJahr,1,1)-WEEKDAY(DATE(KalenderJahr,1,1),(Wochenanfang="MONTAG")+1)+8</f>
        <v>44199</v>
      </c>
      <c r="C5" s="11">
        <v>44200</v>
      </c>
      <c r="D5" s="11">
        <v>44201</v>
      </c>
      <c r="E5" s="11">
        <v>44202</v>
      </c>
      <c r="F5" s="11">
        <v>44203</v>
      </c>
      <c r="G5" s="11">
        <v>44204</v>
      </c>
      <c r="H5" s="11">
        <v>44205</v>
      </c>
    </row>
    <row r="6" spans="1:11" s="9" customFormat="1" ht="58" customHeight="1" x14ac:dyDescent="0.2">
      <c r="A6" s="15"/>
      <c r="B6" s="25"/>
      <c r="C6" s="24"/>
      <c r="D6" s="24"/>
      <c r="E6" s="24"/>
      <c r="F6" s="24"/>
      <c r="G6" s="24"/>
      <c r="H6" s="24"/>
      <c r="J6" s="10"/>
    </row>
    <row r="7" spans="1:11" s="5" customFormat="1" ht="19.5" customHeight="1" x14ac:dyDescent="0.2">
      <c r="A7" s="15"/>
      <c r="B7" s="8">
        <f t="array" ref="B7:H7">TageUndWochen+DATE(KalenderJahr,1,1)-WEEKDAY(DATE(KalenderJahr,1,1),(Wochenanfang="MONTAG")+1)+15</f>
        <v>44206</v>
      </c>
      <c r="C7" s="8">
        <v>44207</v>
      </c>
      <c r="D7" s="8">
        <v>44208</v>
      </c>
      <c r="E7" s="8">
        <v>44209</v>
      </c>
      <c r="F7" s="8">
        <v>44210</v>
      </c>
      <c r="G7" s="8">
        <v>44211</v>
      </c>
      <c r="H7" s="8">
        <v>44212</v>
      </c>
      <c r="J7" s="6"/>
    </row>
    <row r="8" spans="1:11" s="9" customFormat="1" ht="58" customHeight="1" x14ac:dyDescent="0.2">
      <c r="A8" s="15"/>
      <c r="B8" s="18"/>
      <c r="C8" s="18"/>
      <c r="D8" s="18"/>
      <c r="E8" s="18"/>
      <c r="F8" s="18"/>
      <c r="G8" s="18"/>
      <c r="H8" s="18"/>
    </row>
    <row r="9" spans="1:11" s="5" customFormat="1" ht="19.5" customHeight="1" x14ac:dyDescent="0.2">
      <c r="A9" s="15"/>
      <c r="B9" s="11">
        <f t="array" ref="B9:H9">TageUndWochen+DATE(KalenderJahr,1,1)-WEEKDAY(DATE(KalenderJahr,1,1),(Wochenanfang="MONTAG")+1)+22</f>
        <v>44213</v>
      </c>
      <c r="C9" s="11">
        <v>44214</v>
      </c>
      <c r="D9" s="11">
        <v>44215</v>
      </c>
      <c r="E9" s="11">
        <v>44216</v>
      </c>
      <c r="F9" s="11">
        <v>44217</v>
      </c>
      <c r="G9" s="11">
        <v>44218</v>
      </c>
      <c r="H9" s="11">
        <v>44219</v>
      </c>
    </row>
    <row r="10" spans="1:11" s="9" customFormat="1" ht="58" customHeight="1" x14ac:dyDescent="0.2">
      <c r="A10" s="15"/>
      <c r="B10" s="24"/>
      <c r="C10" s="24"/>
      <c r="D10" s="24"/>
      <c r="E10" s="24"/>
      <c r="F10" s="24"/>
      <c r="G10" s="24"/>
      <c r="H10" s="24"/>
    </row>
    <row r="11" spans="1:11" s="5" customFormat="1" ht="19.5" customHeight="1" x14ac:dyDescent="0.2">
      <c r="A11" s="15"/>
      <c r="B11" s="8">
        <f t="array" ref="B11:H11">TageUndWochen+DATE(KalenderJahr,1,1)-WEEKDAY(DATE(KalenderJahr,1,1),(Wochenanfang="MONTAG")+1)+29</f>
        <v>44220</v>
      </c>
      <c r="C11" s="8">
        <v>44221</v>
      </c>
      <c r="D11" s="8">
        <v>44222</v>
      </c>
      <c r="E11" s="8">
        <v>44223</v>
      </c>
      <c r="F11" s="8">
        <v>44224</v>
      </c>
      <c r="G11" s="8">
        <v>44225</v>
      </c>
      <c r="H11" s="8">
        <v>44226</v>
      </c>
    </row>
    <row r="12" spans="1:11" s="9" customFormat="1" ht="58" customHeight="1" x14ac:dyDescent="0.2">
      <c r="A12" s="15"/>
      <c r="B12" s="18"/>
      <c r="C12" s="18"/>
      <c r="D12" s="18"/>
      <c r="E12" s="18"/>
      <c r="F12" s="18"/>
      <c r="G12" s="18"/>
      <c r="H12" s="18"/>
    </row>
    <row r="13" spans="1:11" s="5" customFormat="1" ht="19.5" customHeight="1" x14ac:dyDescent="0.2">
      <c r="A13" s="15"/>
      <c r="B13" s="11">
        <f t="array" ref="B13:C13">TageUndWochen+DATE(KalenderJahr,1,1)-WEEKDAY(DATE(KalenderJahr,1,1),(Wochenanfang="MONTAG")+1)+36</f>
        <v>44227</v>
      </c>
      <c r="C13" s="11">
        <v>44228</v>
      </c>
      <c r="D13" s="27" t="s">
        <v>0</v>
      </c>
      <c r="E13" s="28"/>
      <c r="F13" s="29"/>
      <c r="G13" s="29"/>
      <c r="H13" s="29"/>
    </row>
    <row r="14" spans="1:11" s="9" customFormat="1" ht="58" customHeight="1" x14ac:dyDescent="0.2">
      <c r="A14" s="15"/>
      <c r="B14" s="24"/>
      <c r="C14" s="24"/>
      <c r="D14" s="27"/>
      <c r="E14" s="29"/>
      <c r="F14" s="29"/>
      <c r="G14" s="29"/>
      <c r="H14" s="29"/>
    </row>
  </sheetData>
  <mergeCells count="2">
    <mergeCell ref="D13:D14"/>
    <mergeCell ref="E13:H14"/>
  </mergeCells>
  <phoneticPr fontId="1" type="noConversion"/>
  <conditionalFormatting sqref="B11:H11 B13:C13">
    <cfRule type="expression" dxfId="23" priority="24">
      <formula>AND(DAY(B11)&gt;=1,DAY(B11)&lt;=15)</formula>
    </cfRule>
  </conditionalFormatting>
  <conditionalFormatting sqref="B3:G3">
    <cfRule type="expression" dxfId="22" priority="23">
      <formula>DAY(B3)&gt;8</formula>
    </cfRule>
  </conditionalFormatting>
  <dataValidations count="14">
    <dataValidation type="list" errorStyle="warning" allowBlank="1" showInputMessage="1" showErrorMessage="1" error="Wählen Sie einen Tag in der Liste aus. Wählen Sie ABBRECHEN aus, und drücken Sie dann ALT+NACH-UNTEN-TASTE, um einen Tag in der Dropdownliste auszuwählen" prompt="Wählen Sie den ersten Tag der Woche in dieser Zelle aus. Drücken Sie ALT+NACH-UNTEN, um die Dropdownliste zu öffnen, und dann EINGABE, um den ersten Tag der Woche auszuwählen." sqref="K3" xr:uid="{00000000-0002-0000-0000-000000000000}">
      <formula1>"SONNTAG,MONTAG"</formula1>
    </dataValidation>
    <dataValidation allowBlank="1" showInputMessage="1" showErrorMessage="1" prompt="Erstellen Sie in dieser Arbeitsmappe benutzerdefinierte Monatskalender. Passen Sie das Jahr und den ersten Tag der Woche für alle Monate auf diesem Januar-Arbeitsblatt an. Jeder Monat befindet sich auf einem separaten Arbeitsblatt" sqref="A1" xr:uid="{00000000-0002-0000-0000-000001000000}"/>
    <dataValidation allowBlank="1" showInputMessage="1" showErrorMessage="1" prompt="Das Jahr in dieser Zelle wird automatisch aktualisiert. Wählen Sie in Zelle K2 ein anderes Jahr aus, um das Jahr zu ändern" sqref="C1:D1" xr:uid="{00000000-0002-0000-0000-000002000000}"/>
    <dataValidation allowBlank="1" showInputMessage="1" showErrorMessage="1" prompt="Geben Sie das Jahr ein, und wählen Sie den ersten Tag des Kalenders in den Zellen unten aus. Diese Zellen mit Kalendereinstellungen werden nicht gedruckt" sqref="J1" xr:uid="{00000000-0002-0000-0000-000003000000}"/>
    <dataValidation allowBlank="1" showInputMessage="1" showErrorMessage="1" prompt="Geben Sie das Jahr in der Zelle rechts ein" sqref="J2" xr:uid="{00000000-0002-0000-0000-000004000000}"/>
    <dataValidation allowBlank="1" showInputMessage="1" showErrorMessage="1" prompt="Wählen Sie den ersten Tag der Woche in der Zelle rechts aus" sqref="J3" xr:uid="{00000000-0002-0000-0000-000005000000}"/>
    <dataValidation allowBlank="1" showInputMessage="1" showErrorMessage="1" prompt="Geben Sie das Jahr in dieser Zelle ein" sqref="K2" xr:uid="{00000000-0002-0000-0000-000006000000}"/>
    <dataValidation allowBlank="1" showInputMessage="1" showErrorMessage="1" prompt="Diese Zeile enthält die Namen der Wochentage für diesen Kalender. Diese Zelle enthält den ersten Tag der Woche. Um den ersten Tag der Woche zu ändern, geben Sie einen neuen Wochentag in Zelle K3 ein" sqref="B2" xr:uid="{00000000-0002-0000-0000-000007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000-000008000000}"/>
    <dataValidation allowBlank="1" showInputMessage="1" showErrorMessage="1" prompt="Das Jahr in dieser Zelle wird automatisch auf der Grundlage des in Zelle K2 eingegebenen Jahrs aktualisiert. Der Kalender unten weist Datumswerte für den Vor- und den Folgemonat in hellerer Schriftfarbe auf" sqref="B1" xr:uid="{00000000-0002-0000-0000-000009000000}"/>
    <dataValidation allowBlank="1" showInputMessage="1" showErrorMessage="1" prompt="Automatisch ermittelter Wochentag" sqref="C2:H2" xr:uid="{00000000-0002-0000-0000-00000A000000}"/>
    <dataValidation allowBlank="1" showInputMessage="1" showErrorMessage="1" prompt="Diese Zelle und die Zellen 6, 8, 10, 12 und 14 sind Zellen zur Eingabe der Tagesnotizen, die sich auf den Kalendertag in der Zelle darüber beziehen" sqref="B4" xr:uid="{00000000-0002-0000-0000-00000B000000}"/>
    <dataValidation allowBlank="1" showInputMessage="1" showErrorMessage="1" prompt="Geben Sie Notizen in dieser Zelle ein" sqref="E13:H14" xr:uid="{00000000-0002-0000-0000-00000C000000}"/>
    <dataValidation allowBlank="1" showInputMessage="1" showErrorMessage="1" prompt="Geben Sie Notizen in der Zelle rechts ein" sqref="D13:D14" xr:uid="{00000000-0002-0000-0000-00000D000000}"/>
  </dataValidations>
  <printOptions horizontalCentered="1" verticalCentered="1"/>
  <pageMargins left="0.7" right="0.7" top="0.75" bottom="0.75" header="0.3" footer="0.3"/>
  <pageSetup paperSize="9" orientation="landscape" r:id="rId1"/>
  <headerFooter differentFirst="1">
    <oddFooter>Page &amp;P of &amp;N</oddFooter>
  </headerFooter>
  <customProperties>
    <customPr name="SheetChanged" r:id="rId2"/>
  </customPropertie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2" tint="-0.499984740745262"/>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s>
  <sheetData>
    <row r="1" spans="1:8" ht="59.25" customHeight="1" x14ac:dyDescent="0.2">
      <c r="A1" s="18"/>
      <c r="B1" s="17" t="str">
        <f>"Oktober "&amp;KalenderJahr</f>
        <v>Oktober 2021</v>
      </c>
      <c r="C1" s="17"/>
      <c r="D1" s="17"/>
      <c r="E1" s="3"/>
      <c r="F1" s="3"/>
      <c r="G1" s="3"/>
      <c r="H1" s="4"/>
    </row>
    <row r="2" spans="1:8" ht="21.75" customHeight="1" thickBot="1" x14ac:dyDescent="0.25">
      <c r="A2" s="18"/>
      <c r="B2" s="13" t="str">
        <f>IF(Wochenanfang="SONNTAG", "SONNTAG","MONTAG")</f>
        <v>SONNTAG</v>
      </c>
      <c r="C2" s="13" t="str">
        <f t="shared" ref="C2:H2" si="0">UPPER(TEXT(C3,"tttt"))</f>
        <v>MONTAG</v>
      </c>
      <c r="D2" s="13" t="str">
        <f t="shared" si="0"/>
        <v>DIENSTAG</v>
      </c>
      <c r="E2" s="13" t="str">
        <f t="shared" si="0"/>
        <v>MITTWOCH</v>
      </c>
      <c r="F2" s="13" t="str">
        <f t="shared" si="0"/>
        <v>DONNERSTAG</v>
      </c>
      <c r="G2" s="13" t="str">
        <f t="shared" si="0"/>
        <v>FREITAG</v>
      </c>
      <c r="H2" s="13" t="str">
        <f t="shared" si="0"/>
        <v>SAMSTAG</v>
      </c>
    </row>
    <row r="3" spans="1:8" ht="19.5" customHeight="1" x14ac:dyDescent="0.2">
      <c r="A3" s="18"/>
      <c r="B3" s="8">
        <f t="array" ref="B3:H3">TageUndWochen+DATE(KalenderJahr,10,1)-WEEKDAY(DATE(KalenderJahr,10,1),(Wochenanfang="MONTAG")+1)+1</f>
        <v>44465</v>
      </c>
      <c r="C3" s="8">
        <v>44466</v>
      </c>
      <c r="D3" s="8">
        <v>44467</v>
      </c>
      <c r="E3" s="8">
        <v>44468</v>
      </c>
      <c r="F3" s="8">
        <v>44469</v>
      </c>
      <c r="G3" s="8">
        <v>44470</v>
      </c>
      <c r="H3" s="8">
        <v>44471</v>
      </c>
    </row>
    <row r="4" spans="1:8" ht="58" customHeight="1" x14ac:dyDescent="0.2">
      <c r="A4" s="18"/>
      <c r="B4" s="18"/>
      <c r="C4" s="18"/>
      <c r="D4" s="18"/>
      <c r="E4" s="18"/>
      <c r="F4" s="18"/>
      <c r="G4" s="18"/>
      <c r="H4" s="18"/>
    </row>
    <row r="5" spans="1:8" ht="19.5" customHeight="1" x14ac:dyDescent="0.2">
      <c r="A5" s="18"/>
      <c r="B5" s="16">
        <f t="array" ref="B5:H5">TageUndWochen+DATE(KalenderJahr,10,1)-WEEKDAY(DATE(KalenderJahr,10,1),(Wochenanfang="MONTAG")+1)+8</f>
        <v>44472</v>
      </c>
      <c r="C5" s="16">
        <v>44473</v>
      </c>
      <c r="D5" s="16">
        <v>44474</v>
      </c>
      <c r="E5" s="16">
        <v>44475</v>
      </c>
      <c r="F5" s="16">
        <v>44476</v>
      </c>
      <c r="G5" s="16">
        <v>44477</v>
      </c>
      <c r="H5" s="16">
        <v>44478</v>
      </c>
    </row>
    <row r="6" spans="1:8" ht="58" customHeight="1" x14ac:dyDescent="0.2">
      <c r="A6" s="18"/>
      <c r="B6" s="24"/>
      <c r="C6" s="24"/>
      <c r="D6" s="24"/>
      <c r="E6" s="24"/>
      <c r="F6" s="24"/>
      <c r="G6" s="24"/>
      <c r="H6" s="24"/>
    </row>
    <row r="7" spans="1:8" ht="19.5" customHeight="1" x14ac:dyDescent="0.2">
      <c r="A7" s="18"/>
      <c r="B7" s="8">
        <f t="array" ref="B7:H7">TageUndWochen+DATE(KalenderJahr,10,1)-WEEKDAY(DATE(KalenderJahr,10,1),(Wochenanfang="MONTAG")+1)+15</f>
        <v>44479</v>
      </c>
      <c r="C7" s="8">
        <v>44480</v>
      </c>
      <c r="D7" s="8">
        <v>44481</v>
      </c>
      <c r="E7" s="8">
        <v>44482</v>
      </c>
      <c r="F7" s="8">
        <v>44483</v>
      </c>
      <c r="G7" s="8">
        <v>44484</v>
      </c>
      <c r="H7" s="8">
        <v>44485</v>
      </c>
    </row>
    <row r="8" spans="1:8" ht="58" customHeight="1" x14ac:dyDescent="0.2">
      <c r="A8" s="18"/>
      <c r="B8" s="18"/>
      <c r="C8" s="18"/>
      <c r="D8" s="18"/>
      <c r="E8" s="18"/>
      <c r="F8" s="18"/>
      <c r="G8" s="18"/>
      <c r="H8" s="18"/>
    </row>
    <row r="9" spans="1:8" ht="19.5" customHeight="1" x14ac:dyDescent="0.2">
      <c r="A9" s="18"/>
      <c r="B9" s="16">
        <f t="array" ref="B9:H9">TageUndWochen+DATE(KalenderJahr,10,1)-WEEKDAY(DATE(KalenderJahr,10,1),(Wochenanfang="MONTAG")+1)+22</f>
        <v>44486</v>
      </c>
      <c r="C9" s="16">
        <v>44487</v>
      </c>
      <c r="D9" s="16">
        <v>44488</v>
      </c>
      <c r="E9" s="16">
        <v>44489</v>
      </c>
      <c r="F9" s="16">
        <v>44490</v>
      </c>
      <c r="G9" s="16">
        <v>44491</v>
      </c>
      <c r="H9" s="16">
        <v>44492</v>
      </c>
    </row>
    <row r="10" spans="1:8" ht="58" customHeight="1" x14ac:dyDescent="0.2">
      <c r="A10" s="18"/>
      <c r="B10" s="24"/>
      <c r="C10" s="24"/>
      <c r="D10" s="24"/>
      <c r="E10" s="24"/>
      <c r="F10" s="24"/>
      <c r="G10" s="24"/>
      <c r="H10" s="24"/>
    </row>
    <row r="11" spans="1:8" ht="19.5" customHeight="1" x14ac:dyDescent="0.2">
      <c r="A11" s="18"/>
      <c r="B11" s="8">
        <f t="array" ref="B11:H11">TageUndWochen+DATE(KalenderJahr,10,1)-WEEKDAY(DATE(KalenderJahr,10,1),(Wochenanfang="MONTAG")+1)+29</f>
        <v>44493</v>
      </c>
      <c r="C11" s="8">
        <v>44494</v>
      </c>
      <c r="D11" s="8">
        <v>44495</v>
      </c>
      <c r="E11" s="8">
        <v>44496</v>
      </c>
      <c r="F11" s="8">
        <v>44497</v>
      </c>
      <c r="G11" s="8">
        <v>44498</v>
      </c>
      <c r="H11" s="8">
        <v>44499</v>
      </c>
    </row>
    <row r="12" spans="1:8" ht="58" customHeight="1" x14ac:dyDescent="0.2">
      <c r="A12" s="18"/>
      <c r="B12" s="18"/>
      <c r="C12" s="18"/>
      <c r="D12" s="18"/>
      <c r="E12" s="18"/>
      <c r="F12" s="18"/>
      <c r="G12" s="18"/>
      <c r="H12" s="18"/>
    </row>
    <row r="13" spans="1:8" ht="19.5" customHeight="1" x14ac:dyDescent="0.2">
      <c r="A13" s="18"/>
      <c r="B13" s="16">
        <f t="array" ref="B13:C13">TageUndWochen+DATE(KalenderJahr,10,1)-WEEKDAY(DATE(KalenderJahr,10,1),(Wochenanfang="MONTAG")+1)+36</f>
        <v>44500</v>
      </c>
      <c r="C13" s="16">
        <v>44501</v>
      </c>
      <c r="D13" s="27" t="s">
        <v>0</v>
      </c>
      <c r="E13" s="29"/>
      <c r="F13" s="29"/>
      <c r="G13" s="29"/>
      <c r="H13" s="29"/>
    </row>
    <row r="14" spans="1:8" ht="58" customHeight="1" x14ac:dyDescent="0.2">
      <c r="A14" s="18"/>
      <c r="B14" s="24"/>
      <c r="C14" s="24"/>
      <c r="D14" s="27"/>
      <c r="E14" s="29"/>
      <c r="F14" s="29"/>
      <c r="G14" s="29"/>
      <c r="H14" s="29"/>
    </row>
  </sheetData>
  <mergeCells count="2">
    <mergeCell ref="D13:D14"/>
    <mergeCell ref="E13:H14"/>
  </mergeCells>
  <conditionalFormatting sqref="B11:H11 B13:C13">
    <cfRule type="expression" dxfId="5" priority="2">
      <formula>AND(DAY(B11)&gt;=1,DAY(B11)&lt;=15)</formula>
    </cfRule>
  </conditionalFormatting>
  <conditionalFormatting sqref="B3:G3">
    <cfRule type="expression" dxfId="4" priority="1">
      <formula>DAY(B3)&gt;8</formula>
    </cfRule>
  </conditionalFormatting>
  <dataValidations count="9">
    <dataValidation allowBlank="1" showInputMessage="1" showErrorMessage="1" prompt="Automatisch ermittelter Wochentag" sqref="C2:H2" xr:uid="{00000000-0002-0000-09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9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9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900-000003000000}"/>
    <dataValidation allowBlank="1" showInputMessage="1" showErrorMessage="1" prompt="Das Jahr in dieser Zelle wird automatisch aktualisiert. Wählen Sie in Zelle K2 ein anderes Jahr aus, um das Jahr zu ändern" sqref="C1:D1" xr:uid="{00000000-0002-0000-0900-000004000000}"/>
    <dataValidation allowBlank="1" showInputMessage="1" showErrorMessage="1" prompt="Monatskalender _x000a_                        Oktober" sqref="A1" xr:uid="{00000000-0002-0000-0900-000005000000}"/>
    <dataValidation allowBlank="1" showInputMessage="1" showErrorMessage="1" prompt="Geben Sie Notizen in der Zelle rechts ein" sqref="D13:D14" xr:uid="{00000000-0002-0000-0900-000006000000}"/>
    <dataValidation allowBlank="1" showInputMessage="1" showErrorMessage="1" prompt="Geben Sie Notizen in dieser Zelle ein" sqref="E13:H14" xr:uid="{00000000-0002-0000-0900-000007000000}"/>
    <dataValidation allowBlank="1" showInputMessage="1" showErrorMessage="1" prompt="Diese Zelle und die Zellen 6, 8, 10, 12 und 14 sind Zellen zur Eingabe der Tagesnotizen, die sich auf den Kalendertag in der Zelle darüber beziehen" sqref="B4" xr:uid="{00000000-0002-0000-09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2" tint="-0.89999084444715716"/>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s>
  <sheetData>
    <row r="1" spans="1:8" ht="59.25" customHeight="1" x14ac:dyDescent="0.2">
      <c r="A1" s="18"/>
      <c r="B1" s="17" t="str">
        <f>"November "&amp;KalenderJahr</f>
        <v>November 2021</v>
      </c>
      <c r="C1" s="17"/>
      <c r="D1" s="17"/>
      <c r="E1" s="3"/>
      <c r="F1" s="3"/>
      <c r="G1" s="3"/>
      <c r="H1" s="4"/>
    </row>
    <row r="2" spans="1:8" ht="21.75" customHeight="1" thickBot="1" x14ac:dyDescent="0.25">
      <c r="A2" s="18"/>
      <c r="B2" s="13" t="str">
        <f>IF(Wochenanfang="SONNTAG", "SONNTAG","MONTAG")</f>
        <v>SONNTAG</v>
      </c>
      <c r="C2" s="13" t="str">
        <f t="shared" ref="C2:H2" si="0">UPPER(TEXT(C3,"tttt"))</f>
        <v>MONTAG</v>
      </c>
      <c r="D2" s="13" t="str">
        <f t="shared" si="0"/>
        <v>DIENSTAG</v>
      </c>
      <c r="E2" s="13" t="str">
        <f t="shared" si="0"/>
        <v>MITTWOCH</v>
      </c>
      <c r="F2" s="13" t="str">
        <f t="shared" si="0"/>
        <v>DONNERSTAG</v>
      </c>
      <c r="G2" s="13" t="str">
        <f t="shared" si="0"/>
        <v>FREITAG</v>
      </c>
      <c r="H2" s="13" t="str">
        <f t="shared" si="0"/>
        <v>SAMSTAG</v>
      </c>
    </row>
    <row r="3" spans="1:8" ht="19.5" customHeight="1" x14ac:dyDescent="0.2">
      <c r="A3" s="18"/>
      <c r="B3" s="8">
        <f t="array" ref="B3:H3">TageUndWochen+DATE(KalenderJahr,11,1)-WEEKDAY(DATE(KalenderJahr,11,1),(Wochenanfang="MONTAG")+1)+1</f>
        <v>44500</v>
      </c>
      <c r="C3" s="8">
        <v>44501</v>
      </c>
      <c r="D3" s="8">
        <v>44502</v>
      </c>
      <c r="E3" s="8">
        <v>44503</v>
      </c>
      <c r="F3" s="8">
        <v>44504</v>
      </c>
      <c r="G3" s="8">
        <v>44505</v>
      </c>
      <c r="H3" s="8">
        <v>44506</v>
      </c>
    </row>
    <row r="4" spans="1:8" ht="58" customHeight="1" x14ac:dyDescent="0.2">
      <c r="A4" s="18"/>
      <c r="B4" s="18"/>
      <c r="C4" s="18"/>
      <c r="D4" s="18"/>
      <c r="E4" s="18"/>
      <c r="F4" s="18"/>
      <c r="G4" s="18"/>
      <c r="H4" s="18"/>
    </row>
    <row r="5" spans="1:8" ht="19.5" customHeight="1" x14ac:dyDescent="0.2">
      <c r="A5" s="18"/>
      <c r="B5" s="16">
        <f t="array" ref="B5:H5">TageUndWochen+DATE(KalenderJahr,11,1)-WEEKDAY(DATE(KalenderJahr,11,1),(Wochenanfang="MONTAG")+1)+8</f>
        <v>44507</v>
      </c>
      <c r="C5" s="16">
        <v>44508</v>
      </c>
      <c r="D5" s="16">
        <v>44509</v>
      </c>
      <c r="E5" s="16">
        <v>44510</v>
      </c>
      <c r="F5" s="16">
        <v>44511</v>
      </c>
      <c r="G5" s="16">
        <v>44512</v>
      </c>
      <c r="H5" s="16">
        <v>44513</v>
      </c>
    </row>
    <row r="6" spans="1:8" ht="58" customHeight="1" x14ac:dyDescent="0.2">
      <c r="A6" s="18"/>
      <c r="B6" s="24"/>
      <c r="C6" s="24"/>
      <c r="D6" s="24"/>
      <c r="E6" s="24"/>
      <c r="F6" s="24"/>
      <c r="G6" s="24"/>
      <c r="H6" s="24"/>
    </row>
    <row r="7" spans="1:8" ht="19.5" customHeight="1" x14ac:dyDescent="0.2">
      <c r="A7" s="18"/>
      <c r="B7" s="8">
        <f t="array" ref="B7:H7">TageUndWochen+DATE(KalenderJahr,11,1)-WEEKDAY(DATE(KalenderJahr,11,1),(Wochenanfang="MONTAG")+1)+15</f>
        <v>44514</v>
      </c>
      <c r="C7" s="8">
        <v>44515</v>
      </c>
      <c r="D7" s="8">
        <v>44516</v>
      </c>
      <c r="E7" s="8">
        <v>44517</v>
      </c>
      <c r="F7" s="8">
        <v>44518</v>
      </c>
      <c r="G7" s="8">
        <v>44519</v>
      </c>
      <c r="H7" s="8">
        <v>44520</v>
      </c>
    </row>
    <row r="8" spans="1:8" ht="58" customHeight="1" x14ac:dyDescent="0.2">
      <c r="A8" s="18"/>
      <c r="B8" s="18"/>
      <c r="C8" s="18"/>
      <c r="D8" s="18"/>
      <c r="E8" s="18"/>
      <c r="F8" s="18"/>
      <c r="G8" s="18"/>
      <c r="H8" s="18"/>
    </row>
    <row r="9" spans="1:8" ht="19.5" customHeight="1" x14ac:dyDescent="0.2">
      <c r="A9" s="18"/>
      <c r="B9" s="16">
        <f t="array" ref="B9:H9">TageUndWochen+DATE(KalenderJahr,11,1)-WEEKDAY(DATE(KalenderJahr,11,1),(Wochenanfang="MONTAG")+1)+22</f>
        <v>44521</v>
      </c>
      <c r="C9" s="16">
        <v>44522</v>
      </c>
      <c r="D9" s="16">
        <v>44523</v>
      </c>
      <c r="E9" s="16">
        <v>44524</v>
      </c>
      <c r="F9" s="16">
        <v>44525</v>
      </c>
      <c r="G9" s="16">
        <v>44526</v>
      </c>
      <c r="H9" s="16">
        <v>44527</v>
      </c>
    </row>
    <row r="10" spans="1:8" ht="58" customHeight="1" x14ac:dyDescent="0.2">
      <c r="A10" s="18"/>
      <c r="B10" s="24"/>
      <c r="C10" s="24"/>
      <c r="D10" s="24"/>
      <c r="E10" s="24"/>
      <c r="F10" s="24"/>
      <c r="G10" s="24"/>
      <c r="H10" s="24"/>
    </row>
    <row r="11" spans="1:8" ht="19.5" customHeight="1" x14ac:dyDescent="0.2">
      <c r="A11" s="18"/>
      <c r="B11" s="8">
        <f t="array" ref="B11:H11">TageUndWochen+DATE(KalenderJahr,11,1)-WEEKDAY(DATE(KalenderJahr,11,1),(Wochenanfang="MONTAG")+1)+29</f>
        <v>44528</v>
      </c>
      <c r="C11" s="8">
        <v>44529</v>
      </c>
      <c r="D11" s="8">
        <v>44530</v>
      </c>
      <c r="E11" s="8">
        <v>44531</v>
      </c>
      <c r="F11" s="8">
        <v>44532</v>
      </c>
      <c r="G11" s="8">
        <v>44533</v>
      </c>
      <c r="H11" s="8">
        <v>44534</v>
      </c>
    </row>
    <row r="12" spans="1:8" ht="58" customHeight="1" x14ac:dyDescent="0.2">
      <c r="A12" s="18"/>
      <c r="B12" s="18"/>
      <c r="C12" s="18"/>
      <c r="D12" s="18"/>
      <c r="E12" s="18"/>
      <c r="F12" s="18"/>
      <c r="G12" s="18"/>
      <c r="H12" s="18"/>
    </row>
    <row r="13" spans="1:8" ht="19.5" customHeight="1" x14ac:dyDescent="0.2">
      <c r="A13" s="18"/>
      <c r="B13" s="16">
        <f t="array" ref="B13:C13">TageUndWochen+DATE(KalenderJahr,11,1)-WEEKDAY(DATE(KalenderJahr,11,1),(Wochenanfang="MONTAG")+1)+36</f>
        <v>44535</v>
      </c>
      <c r="C13" s="16">
        <v>44536</v>
      </c>
      <c r="D13" s="27" t="s">
        <v>0</v>
      </c>
      <c r="E13" s="29"/>
      <c r="F13" s="29"/>
      <c r="G13" s="29"/>
      <c r="H13" s="29"/>
    </row>
    <row r="14" spans="1:8" ht="58" customHeight="1" x14ac:dyDescent="0.2">
      <c r="A14" s="18"/>
      <c r="B14" s="24"/>
      <c r="C14" s="24"/>
      <c r="D14" s="27"/>
      <c r="E14" s="29"/>
      <c r="F14" s="29"/>
      <c r="G14" s="29"/>
      <c r="H14" s="29"/>
    </row>
  </sheetData>
  <mergeCells count="2">
    <mergeCell ref="D13:D14"/>
    <mergeCell ref="E13:H14"/>
  </mergeCells>
  <conditionalFormatting sqref="B11:H11 B13:C13">
    <cfRule type="expression" dxfId="3" priority="2">
      <formula>AND(DAY(B11)&gt;=1,DAY(B11)&lt;=15)</formula>
    </cfRule>
  </conditionalFormatting>
  <conditionalFormatting sqref="B3:G3">
    <cfRule type="expression" dxfId="2" priority="1">
      <formula>DAY(B3)&gt;8</formula>
    </cfRule>
  </conditionalFormatting>
  <dataValidations count="9">
    <dataValidation allowBlank="1" showInputMessage="1" showErrorMessage="1" prompt="Automatisch ermittelter Wochentag" sqref="C2:H2" xr:uid="{00000000-0002-0000-0A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A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A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A00-000003000000}"/>
    <dataValidation allowBlank="1" showInputMessage="1" showErrorMessage="1" prompt="Das Jahr in dieser Zelle wird automatisch aktualisiert. Wählen Sie in Zelle K2 ein anderes Jahr aus, um das Jahr zu ändern" sqref="C1:D1" xr:uid="{00000000-0002-0000-0A00-000004000000}"/>
    <dataValidation allowBlank="1" showInputMessage="1" showErrorMessage="1" prompt="Monatskalender _x000a_                           November" sqref="A1" xr:uid="{00000000-0002-0000-0A00-000005000000}"/>
    <dataValidation allowBlank="1" showInputMessage="1" showErrorMessage="1" prompt="Geben Sie Notizen in der Zelle rechts ein" sqref="D13:D14" xr:uid="{00000000-0002-0000-0A00-000006000000}"/>
    <dataValidation allowBlank="1" showInputMessage="1" showErrorMessage="1" prompt="Geben Sie Notizen in dieser Zelle ein" sqref="E13:H14" xr:uid="{00000000-0002-0000-0A00-000007000000}"/>
    <dataValidation allowBlank="1" showInputMessage="1" showErrorMessage="1" prompt="Diese Zelle und die Zellen 6, 8, 10, 12 und 14 sind Zellen zur Eingabe der Tagesnotizen, die sich auf den Kalendertag in der Zelle darüber beziehen" sqref="B4" xr:uid="{00000000-0002-0000-0A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1" tint="4.9989318521683403E-2"/>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s>
  <sheetData>
    <row r="1" spans="1:8" ht="59.25" customHeight="1" x14ac:dyDescent="0.2">
      <c r="A1" s="18"/>
      <c r="B1" s="17" t="str">
        <f>"Dezember "&amp;KalenderJahr</f>
        <v>Dezember 2021</v>
      </c>
      <c r="C1" s="17"/>
      <c r="D1" s="17"/>
      <c r="E1" s="3"/>
      <c r="F1" s="3"/>
      <c r="G1" s="3"/>
      <c r="H1" s="4"/>
    </row>
    <row r="2" spans="1:8" ht="21.75" customHeight="1" thickBot="1" x14ac:dyDescent="0.25">
      <c r="A2" s="18"/>
      <c r="B2" s="13" t="str">
        <f>IF(Wochenanfang="SONNTAG", "SONNTAG","MONTAG")</f>
        <v>SONNTAG</v>
      </c>
      <c r="C2" s="13" t="str">
        <f t="shared" ref="C2:H2" si="0">UPPER(TEXT(C3,"tttt"))</f>
        <v>MONTAG</v>
      </c>
      <c r="D2" s="13" t="str">
        <f t="shared" si="0"/>
        <v>DIENSTAG</v>
      </c>
      <c r="E2" s="13" t="str">
        <f t="shared" si="0"/>
        <v>MITTWOCH</v>
      </c>
      <c r="F2" s="13" t="str">
        <f t="shared" si="0"/>
        <v>DONNERSTAG</v>
      </c>
      <c r="G2" s="13" t="str">
        <f t="shared" si="0"/>
        <v>FREITAG</v>
      </c>
      <c r="H2" s="13" t="str">
        <f t="shared" si="0"/>
        <v>SAMSTAG</v>
      </c>
    </row>
    <row r="3" spans="1:8" ht="19.5" customHeight="1" x14ac:dyDescent="0.2">
      <c r="A3" s="18"/>
      <c r="B3" s="8">
        <f t="array" ref="B3:H3">TageUndWochen+DATE(KalenderJahr,12,1)-WEEKDAY(DATE(KalenderJahr,12,1),(Wochenanfang="MONTAG")+1)+1</f>
        <v>44528</v>
      </c>
      <c r="C3" s="8">
        <v>44529</v>
      </c>
      <c r="D3" s="8">
        <v>44530</v>
      </c>
      <c r="E3" s="8">
        <v>44531</v>
      </c>
      <c r="F3" s="8">
        <v>44532</v>
      </c>
      <c r="G3" s="8">
        <v>44533</v>
      </c>
      <c r="H3" s="8">
        <v>44534</v>
      </c>
    </row>
    <row r="4" spans="1:8" ht="58" customHeight="1" x14ac:dyDescent="0.2">
      <c r="A4" s="18"/>
      <c r="B4" s="18"/>
      <c r="C4" s="18"/>
      <c r="D4" s="18"/>
      <c r="E4" s="18"/>
      <c r="F4" s="18"/>
      <c r="G4" s="18"/>
      <c r="H4" s="18"/>
    </row>
    <row r="5" spans="1:8" ht="19.5" customHeight="1" x14ac:dyDescent="0.2">
      <c r="A5" s="18"/>
      <c r="B5" s="16">
        <f t="array" ref="B5:H5">TageUndWochen+DATE(KalenderJahr,12,1)-WEEKDAY(DATE(KalenderJahr,12,1),(Wochenanfang="MONTAG")+1)+8</f>
        <v>44535</v>
      </c>
      <c r="C5" s="16">
        <v>44536</v>
      </c>
      <c r="D5" s="16">
        <v>44537</v>
      </c>
      <c r="E5" s="16">
        <v>44538</v>
      </c>
      <c r="F5" s="16">
        <v>44539</v>
      </c>
      <c r="G5" s="16">
        <v>44540</v>
      </c>
      <c r="H5" s="16">
        <v>44541</v>
      </c>
    </row>
    <row r="6" spans="1:8" ht="58" customHeight="1" x14ac:dyDescent="0.2">
      <c r="A6" s="18"/>
      <c r="B6" s="24"/>
      <c r="C6" s="24"/>
      <c r="D6" s="24"/>
      <c r="E6" s="24"/>
      <c r="F6" s="24"/>
      <c r="G6" s="24"/>
      <c r="H6" s="24"/>
    </row>
    <row r="7" spans="1:8" ht="19.5" customHeight="1" x14ac:dyDescent="0.2">
      <c r="A7" s="18"/>
      <c r="B7" s="8">
        <f t="array" ref="B7:H7">TageUndWochen+DATE(KalenderJahr,12,1)-WEEKDAY(DATE(KalenderJahr,12,1),(Wochenanfang="MONTAG")+1)+15</f>
        <v>44542</v>
      </c>
      <c r="C7" s="8">
        <v>44543</v>
      </c>
      <c r="D7" s="8">
        <v>44544</v>
      </c>
      <c r="E7" s="8">
        <v>44545</v>
      </c>
      <c r="F7" s="8">
        <v>44546</v>
      </c>
      <c r="G7" s="8">
        <v>44547</v>
      </c>
      <c r="H7" s="8">
        <v>44548</v>
      </c>
    </row>
    <row r="8" spans="1:8" ht="58" customHeight="1" x14ac:dyDescent="0.2">
      <c r="A8" s="18"/>
      <c r="B8" s="18"/>
      <c r="C8" s="18"/>
      <c r="D8" s="18"/>
      <c r="E8" s="18"/>
      <c r="F8" s="18"/>
      <c r="G8" s="18"/>
      <c r="H8" s="18"/>
    </row>
    <row r="9" spans="1:8" ht="19.5" customHeight="1" x14ac:dyDescent="0.2">
      <c r="A9" s="18"/>
      <c r="B9" s="16">
        <f t="array" ref="B9:H9">TageUndWochen+DATE(KalenderJahr,12,1)-WEEKDAY(DATE(KalenderJahr,12,1),(Wochenanfang="MONTAG")+1)+22</f>
        <v>44549</v>
      </c>
      <c r="C9" s="16">
        <v>44550</v>
      </c>
      <c r="D9" s="16">
        <v>44551</v>
      </c>
      <c r="E9" s="16">
        <v>44552</v>
      </c>
      <c r="F9" s="16">
        <v>44553</v>
      </c>
      <c r="G9" s="16">
        <v>44554</v>
      </c>
      <c r="H9" s="16">
        <v>44555</v>
      </c>
    </row>
    <row r="10" spans="1:8" ht="58" customHeight="1" x14ac:dyDescent="0.2">
      <c r="A10" s="18"/>
      <c r="B10" s="24"/>
      <c r="C10" s="24"/>
      <c r="D10" s="24"/>
      <c r="E10" s="24"/>
      <c r="F10" s="24"/>
      <c r="G10" s="24"/>
      <c r="H10" s="24"/>
    </row>
    <row r="11" spans="1:8" ht="19.5" customHeight="1" x14ac:dyDescent="0.2">
      <c r="A11" s="18"/>
      <c r="B11" s="8">
        <f t="array" ref="B11:H11">TageUndWochen+DATE(KalenderJahr,12,1)-WEEKDAY(DATE(KalenderJahr,12,1),(Wochenanfang="MONTAG")+1)+29</f>
        <v>44556</v>
      </c>
      <c r="C11" s="8">
        <v>44557</v>
      </c>
      <c r="D11" s="8">
        <v>44558</v>
      </c>
      <c r="E11" s="8">
        <v>44559</v>
      </c>
      <c r="F11" s="8">
        <v>44560</v>
      </c>
      <c r="G11" s="8">
        <v>44561</v>
      </c>
      <c r="H11" s="8">
        <v>44562</v>
      </c>
    </row>
    <row r="12" spans="1:8" ht="58" customHeight="1" x14ac:dyDescent="0.2">
      <c r="A12" s="18"/>
      <c r="B12" s="18"/>
      <c r="C12" s="18"/>
      <c r="D12" s="18"/>
      <c r="E12" s="18"/>
      <c r="F12" s="18"/>
      <c r="G12" s="18"/>
      <c r="H12" s="18"/>
    </row>
    <row r="13" spans="1:8" ht="19.5" customHeight="1" x14ac:dyDescent="0.2">
      <c r="A13" s="18"/>
      <c r="B13" s="16">
        <f t="array" ref="B13:C13">TageUndWochen+DATE(KalenderJahr,12,1)-WEEKDAY(DATE(KalenderJahr,12,1),(Wochenanfang="MONTAG")+1)+36</f>
        <v>44563</v>
      </c>
      <c r="C13" s="16">
        <v>44564</v>
      </c>
      <c r="D13" s="27" t="s">
        <v>0</v>
      </c>
      <c r="E13" s="29"/>
      <c r="F13" s="29"/>
      <c r="G13" s="29"/>
      <c r="H13" s="29"/>
    </row>
    <row r="14" spans="1:8" ht="58" customHeight="1" x14ac:dyDescent="0.2">
      <c r="A14" s="18"/>
      <c r="B14" s="24"/>
      <c r="C14" s="24"/>
      <c r="D14" s="27"/>
      <c r="E14" s="29"/>
      <c r="F14" s="29"/>
      <c r="G14" s="29"/>
      <c r="H14" s="29"/>
    </row>
  </sheetData>
  <mergeCells count="2">
    <mergeCell ref="D13:D14"/>
    <mergeCell ref="E13:H14"/>
  </mergeCells>
  <conditionalFormatting sqref="B11:H11 B13:C13">
    <cfRule type="expression" dxfId="1" priority="2">
      <formula>AND(DAY(B11)&gt;=1,DAY(B11)&lt;=15)</formula>
    </cfRule>
  </conditionalFormatting>
  <conditionalFormatting sqref="B3:G3">
    <cfRule type="expression" dxfId="0" priority="1">
      <formula>DAY(B3)&gt;8</formula>
    </cfRule>
  </conditionalFormatting>
  <dataValidations count="9">
    <dataValidation allowBlank="1" showInputMessage="1" showErrorMessage="1" prompt="Automatisch ermittelter Wochentag" sqref="C2:H2" xr:uid="{00000000-0002-0000-0B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B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B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B00-000003000000}"/>
    <dataValidation allowBlank="1" showInputMessage="1" showErrorMessage="1" prompt="Das Jahr in dieser Zelle wird automatisch aktualisiert. Wählen Sie in Zelle K2 ein anderes Jahr aus, um das Jahr zu ändern" sqref="C1:D1" xr:uid="{00000000-0002-0000-0B00-000004000000}"/>
    <dataValidation allowBlank="1" showInputMessage="1" showErrorMessage="1" prompt="Monatskalender _x000a_                          Dezember" sqref="A1" xr:uid="{00000000-0002-0000-0B00-000005000000}"/>
    <dataValidation allowBlank="1" showInputMessage="1" showErrorMessage="1" prompt="Geben Sie Notizen in der Zelle rechts ein" sqref="D13:D14" xr:uid="{00000000-0002-0000-0B00-000006000000}"/>
    <dataValidation allowBlank="1" showInputMessage="1" showErrorMessage="1" prompt="Geben Sie Notizen in dieser Zelle ein" sqref="E13:H14" xr:uid="{00000000-0002-0000-0B00-000007000000}"/>
    <dataValidation allowBlank="1" showInputMessage="1" showErrorMessage="1" prompt="Diese Zelle und die Zellen 6, 8, 10, 12 und 14 sind Zellen zur Eingabe der Tagesnotizen, die sich auf den Kalendertag in der Zelle darüber beziehen" sqref="B4" xr:uid="{00000000-0002-0000-0B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249977111117893"/>
    <pageSetUpPr fitToPage="1"/>
  </sheetPr>
  <dimension ref="A1:H14"/>
  <sheetViews>
    <sheetView showGridLines="0" workbookViewId="0"/>
  </sheetViews>
  <sheetFormatPr baseColWidth="10" defaultColWidth="8.6640625" defaultRowHeight="15" x14ac:dyDescent="0.2"/>
  <cols>
    <col min="1" max="1" width="2.6640625" style="15" customWidth="1"/>
    <col min="2" max="2" width="18.1640625" customWidth="1"/>
    <col min="3" max="8" width="17.6640625" customWidth="1"/>
    <col min="9" max="9" width="2.6640625" customWidth="1"/>
    <col min="10" max="10" width="12" customWidth="1"/>
  </cols>
  <sheetData>
    <row r="1" spans="1:8" s="1" customFormat="1" ht="59.25" customHeight="1" x14ac:dyDescent="0.2">
      <c r="A1" s="15"/>
      <c r="B1" s="17" t="str">
        <f>"Februar "&amp;KalenderJahr</f>
        <v>Februar 2021</v>
      </c>
      <c r="C1" s="17"/>
      <c r="D1" s="17"/>
      <c r="E1" s="3"/>
      <c r="F1" s="3"/>
      <c r="G1" s="3"/>
      <c r="H1" s="4"/>
    </row>
    <row r="2" spans="1:8" s="2" customFormat="1" ht="21.75" customHeight="1" thickBot="1" x14ac:dyDescent="0.25">
      <c r="A2" s="15"/>
      <c r="B2" s="13" t="str">
        <f>IF(Wochenanfang="SONNTAG", "SONNTAG","MONTAG")</f>
        <v>SONNTAG</v>
      </c>
      <c r="C2" s="13" t="str">
        <f t="shared" ref="C2:H2" si="0">UPPER(TEXT(C3,"tttt"))</f>
        <v>MONTAG</v>
      </c>
      <c r="D2" s="13" t="str">
        <f t="shared" si="0"/>
        <v>DIENSTAG</v>
      </c>
      <c r="E2" s="13" t="str">
        <f t="shared" si="0"/>
        <v>MITTWOCH</v>
      </c>
      <c r="F2" s="13" t="str">
        <f t="shared" si="0"/>
        <v>DONNERSTAG</v>
      </c>
      <c r="G2" s="13" t="str">
        <f t="shared" si="0"/>
        <v>FREITAG</v>
      </c>
      <c r="H2" s="13" t="str">
        <f t="shared" si="0"/>
        <v>SAMSTAG</v>
      </c>
    </row>
    <row r="3" spans="1:8" s="5" customFormat="1" ht="19.5" customHeight="1" x14ac:dyDescent="0.2">
      <c r="A3" s="15"/>
      <c r="B3" s="8">
        <f t="array" ref="B3:H3">TageUndWochen+DATE(KalenderJahr,2,1)-WEEKDAY(DATE(KalenderJahr,2,1),(Wochenanfang="MONTAG")+1)+1</f>
        <v>44227</v>
      </c>
      <c r="C3" s="8">
        <v>44228</v>
      </c>
      <c r="D3" s="8">
        <v>44229</v>
      </c>
      <c r="E3" s="8">
        <v>44230</v>
      </c>
      <c r="F3" s="8">
        <v>44231</v>
      </c>
      <c r="G3" s="8">
        <v>44232</v>
      </c>
      <c r="H3" s="8">
        <v>44233</v>
      </c>
    </row>
    <row r="4" spans="1:8" ht="58" customHeight="1" x14ac:dyDescent="0.2">
      <c r="B4" s="15"/>
      <c r="C4" s="15"/>
      <c r="D4" s="15"/>
      <c r="E4" s="15"/>
      <c r="F4" s="15"/>
      <c r="G4" s="15"/>
      <c r="H4" s="15"/>
    </row>
    <row r="5" spans="1:8" s="5" customFormat="1" ht="19.5" customHeight="1" x14ac:dyDescent="0.2">
      <c r="A5" s="15"/>
      <c r="B5" s="16">
        <f t="array" ref="B5:H5">TageUndWochen+DATE(KalenderJahr,2,1)-WEEKDAY(DATE(KalenderJahr,2,1),(Wochenanfang="MONTAG")+1)+8</f>
        <v>44234</v>
      </c>
      <c r="C5" s="16">
        <v>44235</v>
      </c>
      <c r="D5" s="16">
        <v>44236</v>
      </c>
      <c r="E5" s="16">
        <v>44237</v>
      </c>
      <c r="F5" s="16">
        <v>44238</v>
      </c>
      <c r="G5" s="16">
        <v>44239</v>
      </c>
      <c r="H5" s="16">
        <v>44240</v>
      </c>
    </row>
    <row r="6" spans="1:8" ht="58" customHeight="1" x14ac:dyDescent="0.2">
      <c r="B6" s="24"/>
      <c r="C6" s="24"/>
      <c r="D6" s="24"/>
      <c r="E6" s="24"/>
      <c r="F6" s="24"/>
      <c r="G6" s="24"/>
      <c r="H6" s="24"/>
    </row>
    <row r="7" spans="1:8" s="5" customFormat="1" ht="19.5" customHeight="1" x14ac:dyDescent="0.2">
      <c r="A7" s="15"/>
      <c r="B7" s="8">
        <f t="array" ref="B7:H7">TageUndWochen+DATE(KalenderJahr,2,1)-WEEKDAY(DATE(KalenderJahr,2,1),(Wochenanfang="MONTAG")+1)+15</f>
        <v>44241</v>
      </c>
      <c r="C7" s="8">
        <v>44242</v>
      </c>
      <c r="D7" s="8">
        <v>44243</v>
      </c>
      <c r="E7" s="8">
        <v>44244</v>
      </c>
      <c r="F7" s="8">
        <v>44245</v>
      </c>
      <c r="G7" s="8">
        <v>44246</v>
      </c>
      <c r="H7" s="8">
        <v>44247</v>
      </c>
    </row>
    <row r="8" spans="1:8" ht="58" customHeight="1" x14ac:dyDescent="0.2">
      <c r="B8" s="15"/>
      <c r="C8" s="15"/>
      <c r="D8" s="15"/>
      <c r="E8" s="15"/>
      <c r="F8" s="15"/>
      <c r="G8" s="15"/>
      <c r="H8" s="15"/>
    </row>
    <row r="9" spans="1:8" s="5" customFormat="1" ht="19.5" customHeight="1" x14ac:dyDescent="0.2">
      <c r="A9" s="15"/>
      <c r="B9" s="16">
        <f t="array" ref="B9:H9">TageUndWochen+DATE(KalenderJahr,2,1)-WEEKDAY(DATE(KalenderJahr,2,1),(Wochenanfang="MONTAG")+1)+22</f>
        <v>44248</v>
      </c>
      <c r="C9" s="16">
        <v>44249</v>
      </c>
      <c r="D9" s="16">
        <v>44250</v>
      </c>
      <c r="E9" s="16">
        <v>44251</v>
      </c>
      <c r="F9" s="16">
        <v>44252</v>
      </c>
      <c r="G9" s="16">
        <v>44253</v>
      </c>
      <c r="H9" s="16">
        <v>44254</v>
      </c>
    </row>
    <row r="10" spans="1:8" ht="58" customHeight="1" x14ac:dyDescent="0.2">
      <c r="B10" s="24"/>
      <c r="C10" s="24"/>
      <c r="D10" s="24"/>
      <c r="E10" s="24"/>
      <c r="F10" s="24"/>
      <c r="G10" s="24"/>
      <c r="H10" s="24"/>
    </row>
    <row r="11" spans="1:8" s="5" customFormat="1" ht="19.5" customHeight="1" x14ac:dyDescent="0.2">
      <c r="A11" s="15"/>
      <c r="B11" s="8">
        <f t="array" ref="B11:H11">TageUndWochen+DATE(KalenderJahr,2,1)-WEEKDAY(DATE(KalenderJahr,2,1),(Wochenanfang="MONTAG")+1)+29</f>
        <v>44255</v>
      </c>
      <c r="C11" s="8">
        <v>44256</v>
      </c>
      <c r="D11" s="8">
        <v>44257</v>
      </c>
      <c r="E11" s="8">
        <v>44258</v>
      </c>
      <c r="F11" s="8">
        <v>44259</v>
      </c>
      <c r="G11" s="8">
        <v>44260</v>
      </c>
      <c r="H11" s="8">
        <v>44261</v>
      </c>
    </row>
    <row r="12" spans="1:8" ht="58" customHeight="1" x14ac:dyDescent="0.2">
      <c r="B12" s="15"/>
      <c r="C12" s="15"/>
      <c r="D12" s="15"/>
      <c r="E12" s="15"/>
      <c r="F12" s="15"/>
      <c r="G12" s="15"/>
      <c r="H12" s="15"/>
    </row>
    <row r="13" spans="1:8" s="5" customFormat="1" ht="19.5" customHeight="1" x14ac:dyDescent="0.2">
      <c r="A13" s="15"/>
      <c r="B13" s="16">
        <f t="array" ref="B13:C13">TageUndWochen+DATE(KalenderJahr,2,1)-WEEKDAY(DATE(KalenderJahr,2,1),(Wochenanfang="MONTAG")+1)+36</f>
        <v>44262</v>
      </c>
      <c r="C13" s="16">
        <v>44263</v>
      </c>
      <c r="D13" s="27" t="s">
        <v>0</v>
      </c>
      <c r="E13" s="29"/>
      <c r="F13" s="29"/>
      <c r="G13" s="29"/>
      <c r="H13" s="29"/>
    </row>
    <row r="14" spans="1:8" ht="58" customHeight="1" x14ac:dyDescent="0.2">
      <c r="B14" s="24"/>
      <c r="C14" s="24"/>
      <c r="D14" s="27"/>
      <c r="E14" s="29"/>
      <c r="F14" s="29"/>
      <c r="G14" s="29"/>
      <c r="H14" s="29"/>
    </row>
  </sheetData>
  <mergeCells count="2">
    <mergeCell ref="D13:D14"/>
    <mergeCell ref="E13:H14"/>
  </mergeCells>
  <conditionalFormatting sqref="B11:H11 B13:C13">
    <cfRule type="expression" dxfId="21" priority="2">
      <formula>AND(DAY(B11)&gt;=1,DAY(B11)&lt;=15)</formula>
    </cfRule>
  </conditionalFormatting>
  <conditionalFormatting sqref="B3:G3">
    <cfRule type="expression" dxfId="20" priority="1">
      <formula>DAY(B3)&gt;8</formula>
    </cfRule>
  </conditionalFormatting>
  <dataValidations count="9">
    <dataValidation allowBlank="1" showInputMessage="1" showErrorMessage="1" prompt="Automatisch ermittelter Wochentag" sqref="C2:H2" xr:uid="{00000000-0002-0000-01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1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1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100-000003000000}"/>
    <dataValidation allowBlank="1" showInputMessage="1" showErrorMessage="1" prompt="Das Jahr in dieser Zelle wird automatisch aktualisiert. Wählen Sie in Zelle K2 ein anderes Jahr aus, um das Jahr zu ändern" sqref="C1:D1" xr:uid="{00000000-0002-0000-0100-000004000000}"/>
    <dataValidation allowBlank="1" showInputMessage="1" showErrorMessage="1" prompt="Monatskalender                                                          _x000a_Februar                                                                                                     " sqref="A1" xr:uid="{00000000-0002-0000-0100-000005000000}"/>
    <dataValidation allowBlank="1" showInputMessage="1" showErrorMessage="1" prompt="Geben Sie Notizen in der Zelle rechts ein" sqref="D13:D14" xr:uid="{00000000-0002-0000-0100-000006000000}"/>
    <dataValidation allowBlank="1" showInputMessage="1" showErrorMessage="1" prompt="Geben Sie Notizen in dieser Zelle ein" sqref="E13:H14" xr:uid="{00000000-0002-0000-0100-000007000000}"/>
    <dataValidation allowBlank="1" showInputMessage="1" showErrorMessage="1" prompt="Diese Zelle und die Zellen 6, 8, 10, 12 und 14 sind Zellen zur Eingabe der Tagesnotizen, die sich auf den Kalendertag in der Zelle darüber beziehen" sqref="B4" xr:uid="{00000000-0002-0000-01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 min="10" max="10" width="12" customWidth="1"/>
  </cols>
  <sheetData>
    <row r="1" spans="1:8" ht="59.25" customHeight="1" x14ac:dyDescent="0.2">
      <c r="A1" s="18"/>
      <c r="B1" s="17" t="str">
        <f>"März "&amp;KalenderJahr</f>
        <v>März 2021</v>
      </c>
      <c r="C1" s="17"/>
      <c r="D1" s="17"/>
      <c r="E1" s="3"/>
      <c r="F1" s="3"/>
      <c r="G1" s="3"/>
      <c r="H1" s="4"/>
    </row>
    <row r="2" spans="1:8" ht="21.75" customHeight="1" thickBot="1" x14ac:dyDescent="0.25">
      <c r="A2" s="18"/>
      <c r="B2" s="13" t="str">
        <f>IF(Wochenanfang="SONNTAG", "SONNTAG","MONTAG")</f>
        <v>SONNTAG</v>
      </c>
      <c r="C2" s="13" t="str">
        <f t="shared" ref="C2:H2" si="0">UPPER(TEXT(C3,"tttt"))</f>
        <v>MONTAG</v>
      </c>
      <c r="D2" s="13" t="str">
        <f t="shared" si="0"/>
        <v>DIENSTAG</v>
      </c>
      <c r="E2" s="13" t="str">
        <f t="shared" si="0"/>
        <v>MITTWOCH</v>
      </c>
      <c r="F2" s="13" t="str">
        <f t="shared" si="0"/>
        <v>DONNERSTAG</v>
      </c>
      <c r="G2" s="13" t="str">
        <f t="shared" si="0"/>
        <v>FREITAG</v>
      </c>
      <c r="H2" s="13" t="str">
        <f t="shared" si="0"/>
        <v>SAMSTAG</v>
      </c>
    </row>
    <row r="3" spans="1:8" ht="19.5" customHeight="1" x14ac:dyDescent="0.2">
      <c r="A3" s="18"/>
      <c r="B3" s="8">
        <f t="array" ref="B3:H3">TageUndWochen+DATE(KalenderJahr,3,1)-WEEKDAY(DATE(KalenderJahr,3,1),(Wochenanfang="MONTAG")+1)+1</f>
        <v>44255</v>
      </c>
      <c r="C3" s="8">
        <v>44256</v>
      </c>
      <c r="D3" s="8">
        <v>44257</v>
      </c>
      <c r="E3" s="8">
        <v>44258</v>
      </c>
      <c r="F3" s="8">
        <v>44259</v>
      </c>
      <c r="G3" s="8">
        <v>44260</v>
      </c>
      <c r="H3" s="8">
        <v>44261</v>
      </c>
    </row>
    <row r="4" spans="1:8" ht="58" customHeight="1" x14ac:dyDescent="0.2">
      <c r="A4" s="18"/>
      <c r="B4" s="18"/>
      <c r="C4" s="18"/>
      <c r="D4" s="18"/>
      <c r="E4" s="18"/>
      <c r="F4" s="18"/>
      <c r="G4" s="18"/>
      <c r="H4" s="18"/>
    </row>
    <row r="5" spans="1:8" ht="19.5" customHeight="1" x14ac:dyDescent="0.2">
      <c r="A5" s="18"/>
      <c r="B5" s="16">
        <f t="array" ref="B5:H5">TageUndWochen+DATE(KalenderJahr,3,1)-WEEKDAY(DATE(KalenderJahr,3,1),(Wochenanfang="MONTAG")+1)+8</f>
        <v>44262</v>
      </c>
      <c r="C5" s="16">
        <v>44263</v>
      </c>
      <c r="D5" s="16">
        <v>44264</v>
      </c>
      <c r="E5" s="16">
        <v>44265</v>
      </c>
      <c r="F5" s="16">
        <v>44266</v>
      </c>
      <c r="G5" s="16">
        <v>44267</v>
      </c>
      <c r="H5" s="16">
        <v>44268</v>
      </c>
    </row>
    <row r="6" spans="1:8" ht="58" customHeight="1" x14ac:dyDescent="0.2">
      <c r="A6" s="18"/>
      <c r="B6" s="24"/>
      <c r="C6" s="24"/>
      <c r="D6" s="24"/>
      <c r="E6" s="24"/>
      <c r="F6" s="24"/>
      <c r="G6" s="24"/>
      <c r="H6" s="24"/>
    </row>
    <row r="7" spans="1:8" ht="19.5" customHeight="1" x14ac:dyDescent="0.2">
      <c r="A7" s="18"/>
      <c r="B7" s="8">
        <f t="array" ref="B7:H7">TageUndWochen+DATE(KalenderJahr,3,1)-WEEKDAY(DATE(KalenderJahr,3,1),(Wochenanfang="MONTAG")+1)+15</f>
        <v>44269</v>
      </c>
      <c r="C7" s="8">
        <v>44270</v>
      </c>
      <c r="D7" s="8">
        <v>44271</v>
      </c>
      <c r="E7" s="8">
        <v>44272</v>
      </c>
      <c r="F7" s="8">
        <v>44273</v>
      </c>
      <c r="G7" s="8">
        <v>44274</v>
      </c>
      <c r="H7" s="8">
        <v>44275</v>
      </c>
    </row>
    <row r="8" spans="1:8" ht="58" customHeight="1" x14ac:dyDescent="0.2">
      <c r="A8" s="18"/>
      <c r="B8" s="18"/>
      <c r="C8" s="18"/>
      <c r="D8" s="18"/>
      <c r="E8" s="18"/>
      <c r="F8" s="18"/>
      <c r="G8" s="18"/>
      <c r="H8" s="18"/>
    </row>
    <row r="9" spans="1:8" ht="19.5" customHeight="1" x14ac:dyDescent="0.2">
      <c r="A9" s="18"/>
      <c r="B9" s="16">
        <f t="array" ref="B9:H9">TageUndWochen+DATE(KalenderJahr,3,1)-WEEKDAY(DATE(KalenderJahr,3,1),(Wochenanfang="MONTAG")+1)+22</f>
        <v>44276</v>
      </c>
      <c r="C9" s="16">
        <v>44277</v>
      </c>
      <c r="D9" s="16">
        <v>44278</v>
      </c>
      <c r="E9" s="16">
        <v>44279</v>
      </c>
      <c r="F9" s="16">
        <v>44280</v>
      </c>
      <c r="G9" s="16">
        <v>44281</v>
      </c>
      <c r="H9" s="16">
        <v>44282</v>
      </c>
    </row>
    <row r="10" spans="1:8" ht="58" customHeight="1" x14ac:dyDescent="0.2">
      <c r="A10" s="18"/>
      <c r="B10" s="24"/>
      <c r="C10" s="24"/>
      <c r="D10" s="24"/>
      <c r="E10" s="24"/>
      <c r="F10" s="24"/>
      <c r="G10" s="24"/>
      <c r="H10" s="24"/>
    </row>
    <row r="11" spans="1:8" ht="19.5" customHeight="1" x14ac:dyDescent="0.2">
      <c r="A11" s="18"/>
      <c r="B11" s="8">
        <f t="array" ref="B11:H11">TageUndWochen+DATE(KalenderJahr,3,1)-WEEKDAY(DATE(KalenderJahr,3,1),(Wochenanfang="MONTAG")+1)+29</f>
        <v>44283</v>
      </c>
      <c r="C11" s="8">
        <v>44284</v>
      </c>
      <c r="D11" s="8">
        <v>44285</v>
      </c>
      <c r="E11" s="8">
        <v>44286</v>
      </c>
      <c r="F11" s="8">
        <v>44287</v>
      </c>
      <c r="G11" s="8">
        <v>44288</v>
      </c>
      <c r="H11" s="8">
        <v>44289</v>
      </c>
    </row>
    <row r="12" spans="1:8" ht="58" customHeight="1" x14ac:dyDescent="0.2">
      <c r="A12" s="18"/>
      <c r="B12" s="18"/>
      <c r="C12" s="18"/>
      <c r="D12" s="18"/>
      <c r="E12" s="18"/>
      <c r="F12" s="18"/>
      <c r="G12" s="18"/>
      <c r="H12" s="18"/>
    </row>
    <row r="13" spans="1:8" ht="19.5" customHeight="1" x14ac:dyDescent="0.2">
      <c r="A13" s="18"/>
      <c r="B13" s="16">
        <f t="array" ref="B13:C13">TageUndWochen+DATE(KalenderJahr,3,1)-WEEKDAY(DATE(KalenderJahr,3,1),(Wochenanfang="MONTAG")+1)+36</f>
        <v>44290</v>
      </c>
      <c r="C13" s="16">
        <v>44291</v>
      </c>
      <c r="D13" s="27" t="s">
        <v>0</v>
      </c>
      <c r="E13" s="29"/>
      <c r="F13" s="29"/>
      <c r="G13" s="29"/>
      <c r="H13" s="29"/>
    </row>
    <row r="14" spans="1:8" ht="58" customHeight="1" x14ac:dyDescent="0.2">
      <c r="A14" s="18"/>
      <c r="B14" s="24"/>
      <c r="C14" s="24"/>
      <c r="D14" s="27"/>
      <c r="E14" s="29"/>
      <c r="F14" s="29"/>
      <c r="G14" s="29"/>
      <c r="H14" s="29"/>
    </row>
  </sheetData>
  <mergeCells count="2">
    <mergeCell ref="D13:D14"/>
    <mergeCell ref="E13:H14"/>
  </mergeCells>
  <conditionalFormatting sqref="B11:H11 B13:C13">
    <cfRule type="expression" dxfId="19" priority="2">
      <formula>AND(DAY(B11)&gt;=1,DAY(B11)&lt;=15)</formula>
    </cfRule>
  </conditionalFormatting>
  <conditionalFormatting sqref="B3:G3">
    <cfRule type="expression" dxfId="18" priority="1">
      <formula>DAY(B3)&gt;8</formula>
    </cfRule>
  </conditionalFormatting>
  <dataValidations count="9">
    <dataValidation allowBlank="1" showInputMessage="1" showErrorMessage="1" prompt="Diese Zelle und die Zellen 6, 8, 10, 12 und 14 sind Zellen zur Eingabe der Tagesnotizen, die sich auf den Kalendertag in der Zelle darüber beziehen" sqref="B4" xr:uid="{00000000-0002-0000-0200-000000000000}"/>
    <dataValidation allowBlank="1" showInputMessage="1" showErrorMessage="1" prompt="Geben Sie Notizen in dieser Zelle ein" sqref="E13:H14" xr:uid="{00000000-0002-0000-0200-000001000000}"/>
    <dataValidation allowBlank="1" showInputMessage="1" showErrorMessage="1" prompt="Geben Sie Notizen in der Zelle rechts ein" sqref="D13:D14" xr:uid="{00000000-0002-0000-0200-000002000000}"/>
    <dataValidation allowBlank="1" showInputMessage="1" showErrorMessage="1" prompt="Monatskalender _x000a_                             März" sqref="A1" xr:uid="{00000000-0002-0000-0200-000003000000}"/>
    <dataValidation allowBlank="1" showInputMessage="1" showErrorMessage="1" prompt="Das Jahr in dieser Zelle wird automatisch aktualisiert. Wählen Sie in Zelle K2 ein anderes Jahr aus, um das Jahr zu ändern" sqref="C1:D1" xr:uid="{00000000-0002-0000-0200-000004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200-000005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200-000006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200-000007000000}"/>
    <dataValidation allowBlank="1" showInputMessage="1" showErrorMessage="1" prompt="Automatisch ermittelter Wochentag" sqref="C2:H2" xr:uid="{00000000-0002-0000-02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39997558519241921"/>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 min="10" max="10" width="12" customWidth="1"/>
  </cols>
  <sheetData>
    <row r="1" spans="1:8" ht="59.25" customHeight="1" x14ac:dyDescent="0.2">
      <c r="A1" s="18"/>
      <c r="B1" s="17" t="str">
        <f>"April "&amp;KalenderJahr</f>
        <v>April 2021</v>
      </c>
      <c r="C1" s="17"/>
      <c r="D1" s="17"/>
      <c r="E1" s="3"/>
      <c r="F1" s="3"/>
      <c r="G1" s="3"/>
      <c r="H1" s="4"/>
    </row>
    <row r="2" spans="1:8" ht="21.75" customHeight="1" thickBot="1" x14ac:dyDescent="0.25">
      <c r="A2" s="18"/>
      <c r="B2" s="13" t="str">
        <f>IF(Wochenanfang="SONNTAG", "SONNTAG","MONTAG")</f>
        <v>SONNTAG</v>
      </c>
      <c r="C2" s="13" t="str">
        <f t="shared" ref="C2:H2" si="0">UPPER(TEXT(C3,"tttt"))</f>
        <v>MONTAG</v>
      </c>
      <c r="D2" s="13" t="str">
        <f t="shared" si="0"/>
        <v>DIENSTAG</v>
      </c>
      <c r="E2" s="13" t="str">
        <f t="shared" si="0"/>
        <v>MITTWOCH</v>
      </c>
      <c r="F2" s="13" t="str">
        <f t="shared" si="0"/>
        <v>DONNERSTAG</v>
      </c>
      <c r="G2" s="13" t="str">
        <f t="shared" si="0"/>
        <v>FREITAG</v>
      </c>
      <c r="H2" s="13" t="str">
        <f t="shared" si="0"/>
        <v>SAMSTAG</v>
      </c>
    </row>
    <row r="3" spans="1:8" ht="19.5" customHeight="1" x14ac:dyDescent="0.2">
      <c r="A3" s="18"/>
      <c r="B3" s="8">
        <f t="array" ref="B3:H3">TageUndWochen+DATE(KalenderJahr,4,1)-WEEKDAY(DATE(KalenderJahr,4,1),(Wochenanfang="MONTAG")+1)+1</f>
        <v>44283</v>
      </c>
      <c r="C3" s="8">
        <v>44284</v>
      </c>
      <c r="D3" s="8">
        <v>44285</v>
      </c>
      <c r="E3" s="8">
        <v>44286</v>
      </c>
      <c r="F3" s="8">
        <v>44287</v>
      </c>
      <c r="G3" s="8">
        <v>44288</v>
      </c>
      <c r="H3" s="8">
        <v>44289</v>
      </c>
    </row>
    <row r="4" spans="1:8" ht="58" customHeight="1" x14ac:dyDescent="0.2">
      <c r="A4" s="18"/>
      <c r="B4" s="18"/>
      <c r="C4" s="18"/>
      <c r="D4" s="18"/>
      <c r="E4" s="18"/>
      <c r="F4" s="18"/>
      <c r="G4" s="18"/>
      <c r="H4" s="18"/>
    </row>
    <row r="5" spans="1:8" ht="19.5" customHeight="1" x14ac:dyDescent="0.2">
      <c r="A5" s="18"/>
      <c r="B5" s="16">
        <f t="array" ref="B5:H5">TageUndWochen+DATE(KalenderJahr,4,1)-WEEKDAY(DATE(KalenderJahr,4,1),(Wochenanfang="MONTAG")+1)+8</f>
        <v>44290</v>
      </c>
      <c r="C5" s="16">
        <v>44291</v>
      </c>
      <c r="D5" s="16">
        <v>44292</v>
      </c>
      <c r="E5" s="16">
        <v>44293</v>
      </c>
      <c r="F5" s="16">
        <v>44294</v>
      </c>
      <c r="G5" s="16">
        <v>44295</v>
      </c>
      <c r="H5" s="16">
        <v>44296</v>
      </c>
    </row>
    <row r="6" spans="1:8" ht="58" customHeight="1" x14ac:dyDescent="0.2">
      <c r="A6" s="18"/>
      <c r="B6" s="24"/>
      <c r="C6" s="24"/>
      <c r="D6" s="24"/>
      <c r="E6" s="24"/>
      <c r="F6" s="24"/>
      <c r="G6" s="24"/>
      <c r="H6" s="24"/>
    </row>
    <row r="7" spans="1:8" ht="19.5" customHeight="1" x14ac:dyDescent="0.2">
      <c r="A7" s="18"/>
      <c r="B7" s="8">
        <f t="array" ref="B7:H7">TageUndWochen+DATE(KalenderJahr,4,1)-WEEKDAY(DATE(KalenderJahr,4,1),(Wochenanfang="MONTAG")+1)+15</f>
        <v>44297</v>
      </c>
      <c r="C7" s="8">
        <v>44298</v>
      </c>
      <c r="D7" s="8">
        <v>44299</v>
      </c>
      <c r="E7" s="8">
        <v>44300</v>
      </c>
      <c r="F7" s="8">
        <v>44301</v>
      </c>
      <c r="G7" s="8">
        <v>44302</v>
      </c>
      <c r="H7" s="8">
        <v>44303</v>
      </c>
    </row>
    <row r="8" spans="1:8" ht="58" customHeight="1" x14ac:dyDescent="0.2">
      <c r="A8" s="18"/>
      <c r="B8" s="18"/>
      <c r="C8" s="18"/>
      <c r="D8" s="18"/>
      <c r="E8" s="18"/>
      <c r="F8" s="18"/>
      <c r="G8" s="18"/>
      <c r="H8" s="18"/>
    </row>
    <row r="9" spans="1:8" ht="19.5" customHeight="1" x14ac:dyDescent="0.2">
      <c r="A9" s="18"/>
      <c r="B9" s="16">
        <f t="array" ref="B9:H9">TageUndWochen+DATE(KalenderJahr,4,1)-WEEKDAY(DATE(KalenderJahr,4,1),(Wochenanfang="MONTAG")+1)+22</f>
        <v>44304</v>
      </c>
      <c r="C9" s="16">
        <v>44305</v>
      </c>
      <c r="D9" s="16">
        <v>44306</v>
      </c>
      <c r="E9" s="16">
        <v>44307</v>
      </c>
      <c r="F9" s="16">
        <v>44308</v>
      </c>
      <c r="G9" s="16">
        <v>44309</v>
      </c>
      <c r="H9" s="16">
        <v>44310</v>
      </c>
    </row>
    <row r="10" spans="1:8" ht="58" customHeight="1" x14ac:dyDescent="0.2">
      <c r="A10" s="18"/>
      <c r="B10" s="24"/>
      <c r="C10" s="24"/>
      <c r="D10" s="24"/>
      <c r="E10" s="24"/>
      <c r="F10" s="24"/>
      <c r="G10" s="24"/>
      <c r="H10" s="24"/>
    </row>
    <row r="11" spans="1:8" ht="19.5" customHeight="1" x14ac:dyDescent="0.2">
      <c r="A11" s="18"/>
      <c r="B11" s="8">
        <f t="array" ref="B11:H11">TageUndWochen+DATE(KalenderJahr,4,1)-WEEKDAY(DATE(KalenderJahr,4,1),(Wochenanfang="MONTAG")+1)+29</f>
        <v>44311</v>
      </c>
      <c r="C11" s="8">
        <v>44312</v>
      </c>
      <c r="D11" s="8">
        <v>44313</v>
      </c>
      <c r="E11" s="8">
        <v>44314</v>
      </c>
      <c r="F11" s="8">
        <v>44315</v>
      </c>
      <c r="G11" s="8">
        <v>44316</v>
      </c>
      <c r="H11" s="8">
        <v>44317</v>
      </c>
    </row>
    <row r="12" spans="1:8" ht="58" customHeight="1" x14ac:dyDescent="0.2">
      <c r="A12" s="18"/>
      <c r="B12" s="18"/>
      <c r="C12" s="18"/>
      <c r="D12" s="18"/>
      <c r="E12" s="18"/>
      <c r="F12" s="18"/>
      <c r="G12" s="18"/>
      <c r="H12" s="18"/>
    </row>
    <row r="13" spans="1:8" ht="19.5" customHeight="1" x14ac:dyDescent="0.2">
      <c r="A13" s="18"/>
      <c r="B13" s="16">
        <f t="array" ref="B13:C13">TageUndWochen+DATE(KalenderJahr,4,1)-WEEKDAY(DATE(KalenderJahr,4,1),(Wochenanfang="MONTAG")+1)+36</f>
        <v>44318</v>
      </c>
      <c r="C13" s="16">
        <v>44319</v>
      </c>
      <c r="D13" s="27" t="s">
        <v>0</v>
      </c>
      <c r="E13" s="29"/>
      <c r="F13" s="29"/>
      <c r="G13" s="29"/>
      <c r="H13" s="29"/>
    </row>
    <row r="14" spans="1:8" ht="58" customHeight="1" x14ac:dyDescent="0.2">
      <c r="A14" s="18"/>
      <c r="B14" s="24"/>
      <c r="C14" s="24"/>
      <c r="D14" s="27"/>
      <c r="E14" s="29"/>
      <c r="F14" s="29"/>
      <c r="G14" s="29"/>
      <c r="H14" s="29"/>
    </row>
  </sheetData>
  <mergeCells count="2">
    <mergeCell ref="D13:D14"/>
    <mergeCell ref="E13:H14"/>
  </mergeCells>
  <conditionalFormatting sqref="B11:H11 B13:C13">
    <cfRule type="expression" dxfId="17" priority="2">
      <formula>AND(DAY(B11)&gt;=1,DAY(B11)&lt;=15)</formula>
    </cfRule>
  </conditionalFormatting>
  <conditionalFormatting sqref="B3:G3">
    <cfRule type="expression" dxfId="16" priority="1">
      <formula>DAY(B3)&gt;8</formula>
    </cfRule>
  </conditionalFormatting>
  <dataValidations count="9">
    <dataValidation allowBlank="1" showInputMessage="1" showErrorMessage="1" prompt="Automatisch ermittelter Wochentag" sqref="C2:H2" xr:uid="{00000000-0002-0000-03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3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3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300-000003000000}"/>
    <dataValidation allowBlank="1" showInputMessage="1" showErrorMessage="1" prompt="Das Jahr in dieser Zelle wird automatisch aktualisiert. Wählen Sie in Zelle K2 ein anderes Jahr aus, um das Jahr zu ändern" sqref="C1:D1" xr:uid="{00000000-0002-0000-0300-000004000000}"/>
    <dataValidation allowBlank="1" showInputMessage="1" showErrorMessage="1" prompt="Monatskalender _x000a_                           April" sqref="A1" xr:uid="{00000000-0002-0000-0300-000005000000}"/>
    <dataValidation allowBlank="1" showInputMessage="1" showErrorMessage="1" prompt="Geben Sie Notizen in der Zelle rechts ein" sqref="D13:D14" xr:uid="{00000000-0002-0000-0300-000006000000}"/>
    <dataValidation allowBlank="1" showInputMessage="1" showErrorMessage="1" prompt="Geben Sie Notizen in dieser Zelle ein" sqref="E13:H14" xr:uid="{00000000-0002-0000-0300-000007000000}"/>
    <dataValidation allowBlank="1" showInputMessage="1" showErrorMessage="1" prompt="Diese Zelle und die Zellen 6, 8, 10, 12 und 14 sind Zellen zur Eingabe der Tagesnotizen, die sich auf den Kalendertag in der Zelle darüber beziehen" sqref="B4" xr:uid="{00000000-0002-0000-03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59999389629810485"/>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 min="10" max="10" width="12" customWidth="1"/>
  </cols>
  <sheetData>
    <row r="1" spans="1:8" ht="59.25" customHeight="1" x14ac:dyDescent="0.2">
      <c r="A1" s="18"/>
      <c r="B1" s="17" t="str">
        <f>"Mai "&amp;KalenderJahr</f>
        <v>Mai 2021</v>
      </c>
      <c r="C1" s="17"/>
      <c r="D1" s="17"/>
      <c r="E1" s="3"/>
      <c r="F1" s="3"/>
      <c r="G1" s="3"/>
      <c r="H1" s="4"/>
    </row>
    <row r="2" spans="1:8" ht="21.75" customHeight="1" thickBot="1" x14ac:dyDescent="0.25">
      <c r="A2" s="18"/>
      <c r="B2" s="13" t="str">
        <f>IF(Wochenanfang="SONNTAG", "SONNTAG","MONTAG")</f>
        <v>SONNTAG</v>
      </c>
      <c r="C2" s="13" t="str">
        <f t="shared" ref="C2:H2" si="0">UPPER(TEXT(C3,"tttt"))</f>
        <v>MONTAG</v>
      </c>
      <c r="D2" s="13" t="str">
        <f t="shared" si="0"/>
        <v>DIENSTAG</v>
      </c>
      <c r="E2" s="13" t="str">
        <f t="shared" si="0"/>
        <v>MITTWOCH</v>
      </c>
      <c r="F2" s="13" t="str">
        <f t="shared" si="0"/>
        <v>DONNERSTAG</v>
      </c>
      <c r="G2" s="13" t="str">
        <f t="shared" si="0"/>
        <v>FREITAG</v>
      </c>
      <c r="H2" s="13" t="str">
        <f t="shared" si="0"/>
        <v>SAMSTAG</v>
      </c>
    </row>
    <row r="3" spans="1:8" ht="19.5" customHeight="1" x14ac:dyDescent="0.2">
      <c r="A3" s="18"/>
      <c r="B3" s="8">
        <f t="array" ref="B3:H3">TageUndWochen+DATE(KalenderJahr,5,1)-WEEKDAY(DATE(KalenderJahr,5,1),(Wochenanfang="MONTAG")+1)+1</f>
        <v>44311</v>
      </c>
      <c r="C3" s="8">
        <v>44312</v>
      </c>
      <c r="D3" s="8">
        <v>44313</v>
      </c>
      <c r="E3" s="8">
        <v>44314</v>
      </c>
      <c r="F3" s="8">
        <v>44315</v>
      </c>
      <c r="G3" s="8">
        <v>44316</v>
      </c>
      <c r="H3" s="8">
        <v>44317</v>
      </c>
    </row>
    <row r="4" spans="1:8" ht="58" customHeight="1" x14ac:dyDescent="0.2">
      <c r="A4" s="18"/>
      <c r="B4" s="18"/>
      <c r="C4" s="18"/>
      <c r="D4" s="18"/>
      <c r="E4" s="18"/>
      <c r="F4" s="18"/>
      <c r="G4" s="18"/>
      <c r="H4" s="18"/>
    </row>
    <row r="5" spans="1:8" ht="19.5" customHeight="1" x14ac:dyDescent="0.2">
      <c r="A5" s="18"/>
      <c r="B5" s="16">
        <f t="array" ref="B5:H5">TageUndWochen+DATE(KalenderJahr,5,1)-WEEKDAY(DATE(KalenderJahr,5,1),(Wochenanfang="MONTAG")+1)+8</f>
        <v>44318</v>
      </c>
      <c r="C5" s="16">
        <v>44319</v>
      </c>
      <c r="D5" s="16">
        <v>44320</v>
      </c>
      <c r="E5" s="16">
        <v>44321</v>
      </c>
      <c r="F5" s="16">
        <v>44322</v>
      </c>
      <c r="G5" s="16">
        <v>44323</v>
      </c>
      <c r="H5" s="16">
        <v>44324</v>
      </c>
    </row>
    <row r="6" spans="1:8" ht="58" customHeight="1" x14ac:dyDescent="0.2">
      <c r="A6" s="18"/>
      <c r="B6" s="24"/>
      <c r="C6" s="24"/>
      <c r="D6" s="24"/>
      <c r="E6" s="24"/>
      <c r="F6" s="24"/>
      <c r="G6" s="24"/>
      <c r="H6" s="24"/>
    </row>
    <row r="7" spans="1:8" ht="19.5" customHeight="1" x14ac:dyDescent="0.2">
      <c r="A7" s="18"/>
      <c r="B7" s="8">
        <f t="array" ref="B7:H7">TageUndWochen+DATE(KalenderJahr,5,1)-WEEKDAY(DATE(KalenderJahr,5,1),(Wochenanfang="MONTAG")+1)+15</f>
        <v>44325</v>
      </c>
      <c r="C7" s="8">
        <v>44326</v>
      </c>
      <c r="D7" s="8">
        <v>44327</v>
      </c>
      <c r="E7" s="8">
        <v>44328</v>
      </c>
      <c r="F7" s="8">
        <v>44329</v>
      </c>
      <c r="G7" s="8">
        <v>44330</v>
      </c>
      <c r="H7" s="8">
        <v>44331</v>
      </c>
    </row>
    <row r="8" spans="1:8" ht="58" customHeight="1" x14ac:dyDescent="0.2">
      <c r="A8" s="18"/>
      <c r="B8" s="18"/>
      <c r="C8" s="18"/>
      <c r="D8" s="18"/>
      <c r="E8" s="18"/>
      <c r="F8" s="18"/>
      <c r="G8" s="18"/>
      <c r="H8" s="18"/>
    </row>
    <row r="9" spans="1:8" ht="19.5" customHeight="1" x14ac:dyDescent="0.2">
      <c r="A9" s="18"/>
      <c r="B9" s="16">
        <f t="array" ref="B9:H9">TageUndWochen+DATE(KalenderJahr,5,1)-WEEKDAY(DATE(KalenderJahr,5,1),(Wochenanfang="MONTAG")+1)+22</f>
        <v>44332</v>
      </c>
      <c r="C9" s="16">
        <v>44333</v>
      </c>
      <c r="D9" s="16">
        <v>44334</v>
      </c>
      <c r="E9" s="16">
        <v>44335</v>
      </c>
      <c r="F9" s="16">
        <v>44336</v>
      </c>
      <c r="G9" s="16">
        <v>44337</v>
      </c>
      <c r="H9" s="16">
        <v>44338</v>
      </c>
    </row>
    <row r="10" spans="1:8" ht="58" customHeight="1" x14ac:dyDescent="0.2">
      <c r="A10" s="18"/>
      <c r="B10" s="24"/>
      <c r="C10" s="24"/>
      <c r="D10" s="24"/>
      <c r="E10" s="24"/>
      <c r="F10" s="24"/>
      <c r="G10" s="24"/>
      <c r="H10" s="24"/>
    </row>
    <row r="11" spans="1:8" ht="19.5" customHeight="1" x14ac:dyDescent="0.2">
      <c r="A11" s="18"/>
      <c r="B11" s="8">
        <f t="array" ref="B11:H11">TageUndWochen+DATE(KalenderJahr,5,1)-WEEKDAY(DATE(KalenderJahr,5,1),(Wochenanfang="MONTAG")+1)+29</f>
        <v>44339</v>
      </c>
      <c r="C11" s="8">
        <v>44340</v>
      </c>
      <c r="D11" s="8">
        <v>44341</v>
      </c>
      <c r="E11" s="8">
        <v>44342</v>
      </c>
      <c r="F11" s="8">
        <v>44343</v>
      </c>
      <c r="G11" s="8">
        <v>44344</v>
      </c>
      <c r="H11" s="8">
        <v>44345</v>
      </c>
    </row>
    <row r="12" spans="1:8" ht="58" customHeight="1" x14ac:dyDescent="0.2">
      <c r="A12" s="18"/>
      <c r="B12" s="18"/>
      <c r="C12" s="18"/>
      <c r="D12" s="18"/>
      <c r="E12" s="18"/>
      <c r="F12" s="18"/>
      <c r="G12" s="18"/>
      <c r="H12" s="18"/>
    </row>
    <row r="13" spans="1:8" ht="19.5" customHeight="1" x14ac:dyDescent="0.2">
      <c r="A13" s="18"/>
      <c r="B13" s="16">
        <f t="array" ref="B13:C13">TageUndWochen+DATE(KalenderJahr,5,1)-WEEKDAY(DATE(KalenderJahr,5,1),(Wochenanfang="MONTAG")+1)+36</f>
        <v>44346</v>
      </c>
      <c r="C13" s="16">
        <v>44347</v>
      </c>
      <c r="D13" s="27" t="s">
        <v>0</v>
      </c>
      <c r="E13" s="29"/>
      <c r="F13" s="29"/>
      <c r="G13" s="29"/>
      <c r="H13" s="29"/>
    </row>
    <row r="14" spans="1:8" ht="58" customHeight="1" x14ac:dyDescent="0.2">
      <c r="A14" s="18"/>
      <c r="B14" s="24"/>
      <c r="C14" s="24"/>
      <c r="D14" s="27"/>
      <c r="E14" s="29"/>
      <c r="F14" s="29"/>
      <c r="G14" s="29"/>
      <c r="H14" s="29"/>
    </row>
  </sheetData>
  <mergeCells count="2">
    <mergeCell ref="D13:D14"/>
    <mergeCell ref="E13:H14"/>
  </mergeCells>
  <conditionalFormatting sqref="B11:H11 B13:C13">
    <cfRule type="expression" dxfId="15" priority="2">
      <formula>AND(DAY(B11)&gt;=1,DAY(B11)&lt;=15)</formula>
    </cfRule>
  </conditionalFormatting>
  <conditionalFormatting sqref="B3:G3">
    <cfRule type="expression" dxfId="14" priority="1">
      <formula>DAY(B3)&gt;8</formula>
    </cfRule>
  </conditionalFormatting>
  <dataValidations count="9">
    <dataValidation allowBlank="1" showInputMessage="1" showErrorMessage="1" prompt="Automatisch ermittelter Wochentag" sqref="C2:H2" xr:uid="{00000000-0002-0000-04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4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4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400-000003000000}"/>
    <dataValidation allowBlank="1" showInputMessage="1" showErrorMessage="1" prompt="Das Jahr in dieser Zelle wird automatisch aktualisiert. Wählen Sie in Zelle K2 ein anderes Jahr aus, um das Jahr zu ändern" sqref="C1:D1" xr:uid="{00000000-0002-0000-0400-000004000000}"/>
    <dataValidation allowBlank="1" showInputMessage="1" showErrorMessage="1" prompt="Monatskalender _x000a_                           Mai" sqref="A1" xr:uid="{00000000-0002-0000-0400-000005000000}"/>
    <dataValidation allowBlank="1" showInputMessage="1" showErrorMessage="1" prompt="Geben Sie Notizen in der Zelle rechts ein" sqref="D13:D14" xr:uid="{00000000-0002-0000-0400-000006000000}"/>
    <dataValidation allowBlank="1" showInputMessage="1" showErrorMessage="1" prompt="Geben Sie Notizen in dieser Zelle ein" sqref="E13:H14" xr:uid="{00000000-0002-0000-0400-000007000000}"/>
    <dataValidation allowBlank="1" showInputMessage="1" showErrorMessage="1" prompt="Diese Zelle und die Zellen 6, 8, 10, 12 und 14 sind Zellen zur Eingabe der Tagesnotizen, die sich auf den Kalendertag in der Zelle darüber beziehen" sqref="B4" xr:uid="{00000000-0002-0000-04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 min="10" max="10" width="12" customWidth="1"/>
  </cols>
  <sheetData>
    <row r="1" spans="1:8" ht="59.25" customHeight="1" x14ac:dyDescent="0.2">
      <c r="A1" s="18"/>
      <c r="B1" s="17" t="str">
        <f>"Juni "&amp;KalenderJahr</f>
        <v>Juni 2021</v>
      </c>
      <c r="C1" s="17"/>
      <c r="D1" s="17"/>
      <c r="E1" s="3"/>
      <c r="F1" s="3"/>
      <c r="G1" s="3"/>
      <c r="H1" s="4"/>
    </row>
    <row r="2" spans="1:8" ht="21.75" customHeight="1" thickBot="1" x14ac:dyDescent="0.25">
      <c r="A2" s="18"/>
      <c r="B2" s="13" t="str">
        <f>IF(Wochenanfang="SONNTAG", "SONNTAG","MONTAG")</f>
        <v>SONNTAG</v>
      </c>
      <c r="C2" s="13" t="str">
        <f t="shared" ref="C2:H2" si="0">UPPER(TEXT(C3,"tttt"))</f>
        <v>MONTAG</v>
      </c>
      <c r="D2" s="13" t="str">
        <f t="shared" si="0"/>
        <v>DIENSTAG</v>
      </c>
      <c r="E2" s="13" t="str">
        <f t="shared" si="0"/>
        <v>MITTWOCH</v>
      </c>
      <c r="F2" s="13" t="str">
        <f t="shared" si="0"/>
        <v>DONNERSTAG</v>
      </c>
      <c r="G2" s="13" t="str">
        <f t="shared" si="0"/>
        <v>FREITAG</v>
      </c>
      <c r="H2" s="13" t="str">
        <f t="shared" si="0"/>
        <v>SAMSTAG</v>
      </c>
    </row>
    <row r="3" spans="1:8" ht="19.5" customHeight="1" x14ac:dyDescent="0.2">
      <c r="A3" s="18"/>
      <c r="B3" s="8">
        <f t="array" ref="B3:H3">TageUndWochen+DATE(KalenderJahr,6,1)-WEEKDAY(DATE(KalenderJahr,6,1),(Wochenanfang="MONTAG")+1)+1</f>
        <v>44346</v>
      </c>
      <c r="C3" s="8">
        <v>44347</v>
      </c>
      <c r="D3" s="8">
        <v>44348</v>
      </c>
      <c r="E3" s="8">
        <v>44349</v>
      </c>
      <c r="F3" s="8">
        <v>44350</v>
      </c>
      <c r="G3" s="8">
        <v>44351</v>
      </c>
      <c r="H3" s="8">
        <v>44352</v>
      </c>
    </row>
    <row r="4" spans="1:8" ht="58" customHeight="1" x14ac:dyDescent="0.2">
      <c r="A4" s="18"/>
      <c r="B4" s="18"/>
      <c r="C4" s="18"/>
      <c r="D4" s="18"/>
      <c r="E4" s="18"/>
      <c r="F4" s="18"/>
      <c r="G4" s="18"/>
      <c r="H4" s="18"/>
    </row>
    <row r="5" spans="1:8" ht="19.5" customHeight="1" x14ac:dyDescent="0.2">
      <c r="A5" s="18"/>
      <c r="B5" s="16">
        <f t="array" ref="B5:H5">TageUndWochen+DATE(KalenderJahr,6,1)-WEEKDAY(DATE(KalenderJahr,6,1),(Wochenanfang="MONTAG")+1)+8</f>
        <v>44353</v>
      </c>
      <c r="C5" s="16">
        <v>44354</v>
      </c>
      <c r="D5" s="16">
        <v>44355</v>
      </c>
      <c r="E5" s="16">
        <v>44356</v>
      </c>
      <c r="F5" s="16">
        <v>44357</v>
      </c>
      <c r="G5" s="16">
        <v>44358</v>
      </c>
      <c r="H5" s="16">
        <v>44359</v>
      </c>
    </row>
    <row r="6" spans="1:8" ht="58" customHeight="1" x14ac:dyDescent="0.2">
      <c r="A6" s="18"/>
      <c r="B6" s="24"/>
      <c r="C6" s="24"/>
      <c r="D6" s="24"/>
      <c r="E6" s="24"/>
      <c r="F6" s="24"/>
      <c r="G6" s="24"/>
      <c r="H6" s="24"/>
    </row>
    <row r="7" spans="1:8" ht="19.5" customHeight="1" x14ac:dyDescent="0.2">
      <c r="A7" s="18"/>
      <c r="B7" s="8">
        <f t="array" ref="B7:H7">TageUndWochen+DATE(KalenderJahr,6,1)-WEEKDAY(DATE(KalenderJahr,6,1),(Wochenanfang="MONTAG")+1)+15</f>
        <v>44360</v>
      </c>
      <c r="C7" s="8">
        <v>44361</v>
      </c>
      <c r="D7" s="8">
        <v>44362</v>
      </c>
      <c r="E7" s="8">
        <v>44363</v>
      </c>
      <c r="F7" s="8">
        <v>44364</v>
      </c>
      <c r="G7" s="8">
        <v>44365</v>
      </c>
      <c r="H7" s="8">
        <v>44366</v>
      </c>
    </row>
    <row r="8" spans="1:8" ht="58" customHeight="1" x14ac:dyDescent="0.2">
      <c r="A8" s="18"/>
      <c r="B8" s="18"/>
      <c r="C8" s="18"/>
      <c r="D8" s="18"/>
      <c r="E8" s="18"/>
      <c r="F8" s="18"/>
      <c r="G8" s="18"/>
      <c r="H8" s="18"/>
    </row>
    <row r="9" spans="1:8" ht="19.5" customHeight="1" x14ac:dyDescent="0.2">
      <c r="A9" s="18"/>
      <c r="B9" s="16">
        <f t="array" ref="B9:H9">TageUndWochen+DATE(KalenderJahr,6,1)-WEEKDAY(DATE(KalenderJahr,6,1),(Wochenanfang="MONTAG")+1)+22</f>
        <v>44367</v>
      </c>
      <c r="C9" s="16">
        <v>44368</v>
      </c>
      <c r="D9" s="16">
        <v>44369</v>
      </c>
      <c r="E9" s="16">
        <v>44370</v>
      </c>
      <c r="F9" s="16">
        <v>44371</v>
      </c>
      <c r="G9" s="16">
        <v>44372</v>
      </c>
      <c r="H9" s="16">
        <v>44373</v>
      </c>
    </row>
    <row r="10" spans="1:8" ht="58" customHeight="1" x14ac:dyDescent="0.2">
      <c r="A10" s="18"/>
      <c r="B10" s="24"/>
      <c r="C10" s="24"/>
      <c r="D10" s="24"/>
      <c r="E10" s="24"/>
      <c r="F10" s="24"/>
      <c r="G10" s="24"/>
      <c r="H10" s="24"/>
    </row>
    <row r="11" spans="1:8" ht="19.5" customHeight="1" x14ac:dyDescent="0.2">
      <c r="A11" s="18"/>
      <c r="B11" s="8">
        <f t="array" ref="B11:H11">TageUndWochen+DATE(KalenderJahr,6,1)-WEEKDAY(DATE(KalenderJahr,6,1),(Wochenanfang="MONTAG")+1)+29</f>
        <v>44374</v>
      </c>
      <c r="C11" s="8">
        <v>44375</v>
      </c>
      <c r="D11" s="8">
        <v>44376</v>
      </c>
      <c r="E11" s="8">
        <v>44377</v>
      </c>
      <c r="F11" s="8">
        <v>44378</v>
      </c>
      <c r="G11" s="8">
        <v>44379</v>
      </c>
      <c r="H11" s="8">
        <v>44380</v>
      </c>
    </row>
    <row r="12" spans="1:8" ht="58" customHeight="1" x14ac:dyDescent="0.2">
      <c r="A12" s="18"/>
      <c r="B12" s="18"/>
      <c r="C12" s="18"/>
      <c r="D12" s="18"/>
      <c r="E12" s="18"/>
      <c r="F12" s="18"/>
      <c r="G12" s="18"/>
      <c r="H12" s="18"/>
    </row>
    <row r="13" spans="1:8" ht="19.5" customHeight="1" x14ac:dyDescent="0.2">
      <c r="A13" s="18"/>
      <c r="B13" s="16">
        <f t="array" ref="B13:C13">TageUndWochen+DATE(KalenderJahr,6,1)-WEEKDAY(DATE(KalenderJahr,6,1),(Wochenanfang="MONTAG")+1)+36</f>
        <v>44381</v>
      </c>
      <c r="C13" s="16">
        <v>44382</v>
      </c>
      <c r="D13" s="27" t="s">
        <v>0</v>
      </c>
      <c r="E13" s="29"/>
      <c r="F13" s="29"/>
      <c r="G13" s="29"/>
      <c r="H13" s="29"/>
    </row>
    <row r="14" spans="1:8" ht="58" customHeight="1" x14ac:dyDescent="0.2">
      <c r="A14" s="18"/>
      <c r="B14" s="24"/>
      <c r="C14" s="24"/>
      <c r="D14" s="27"/>
      <c r="E14" s="29"/>
      <c r="F14" s="29"/>
      <c r="G14" s="29"/>
      <c r="H14" s="29"/>
    </row>
  </sheetData>
  <mergeCells count="2">
    <mergeCell ref="D13:D14"/>
    <mergeCell ref="E13:H14"/>
  </mergeCells>
  <conditionalFormatting sqref="B11:H11 B13:C13">
    <cfRule type="expression" dxfId="13" priority="2">
      <formula>AND(DAY(B11)&gt;=1,DAY(B11)&lt;=15)</formula>
    </cfRule>
  </conditionalFormatting>
  <conditionalFormatting sqref="B3:G3">
    <cfRule type="expression" dxfId="12" priority="1">
      <formula>DAY(B3)&gt;8</formula>
    </cfRule>
  </conditionalFormatting>
  <dataValidations count="9">
    <dataValidation allowBlank="1" showInputMessage="1" showErrorMessage="1" prompt="Automatisch ermittelter Wochentag" sqref="C2:H2" xr:uid="{00000000-0002-0000-05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5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5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500-000003000000}"/>
    <dataValidation allowBlank="1" showInputMessage="1" showErrorMessage="1" prompt="Das Jahr in dieser Zelle wird automatisch aktualisiert. Wählen Sie in Zelle K2 ein anderes Jahr aus, um das Jahr zu ändern" sqref="C1:D1" xr:uid="{00000000-0002-0000-0500-000004000000}"/>
    <dataValidation allowBlank="1" showInputMessage="1" showErrorMessage="1" prompt="Monatskalender _x000a_                            Juni" sqref="A1" xr:uid="{00000000-0002-0000-0500-000005000000}"/>
    <dataValidation allowBlank="1" showInputMessage="1" showErrorMessage="1" prompt="Geben Sie Notizen in der Zelle rechts ein" sqref="D13:D14" xr:uid="{00000000-0002-0000-0500-000006000000}"/>
    <dataValidation allowBlank="1" showInputMessage="1" showErrorMessage="1" prompt="Geben Sie Notizen in dieser Zelle ein" sqref="E13:H14" xr:uid="{00000000-0002-0000-0500-000007000000}"/>
    <dataValidation allowBlank="1" showInputMessage="1" showErrorMessage="1" prompt="Diese Zelle und die Zellen 6, 8, 10, 12 und 14 sind Zellen zur Eingabe der Tagesnotizen, die sich auf den Kalendertag in der Zelle darüber beziehen" sqref="B4" xr:uid="{00000000-0002-0000-05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pageSetUpPr fitToPage="1"/>
  </sheetPr>
  <dimension ref="A1:H14"/>
  <sheetViews>
    <sheetView showGridLines="0" zoomScaleNormal="10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 min="10" max="10" width="12" customWidth="1"/>
  </cols>
  <sheetData>
    <row r="1" spans="1:8" ht="59.25" customHeight="1" x14ac:dyDescent="0.2">
      <c r="A1" s="18"/>
      <c r="B1" s="17" t="str">
        <f>"Juli "&amp;KalenderJahr</f>
        <v>Juli 2021</v>
      </c>
      <c r="C1" s="17"/>
      <c r="D1" s="17"/>
      <c r="E1" s="3"/>
      <c r="F1" s="3"/>
      <c r="G1" s="3"/>
      <c r="H1" s="4"/>
    </row>
    <row r="2" spans="1:8" ht="21.75" customHeight="1" thickBot="1" x14ac:dyDescent="0.25">
      <c r="A2" s="18"/>
      <c r="B2" s="13" t="str">
        <f>IF(Wochenanfang="SONNTAG", "SONNTAG","MONTAG")</f>
        <v>SONNTAG</v>
      </c>
      <c r="C2" s="13" t="str">
        <f t="shared" ref="C2:H2" si="0">UPPER(TEXT(C3,"tttt"))</f>
        <v>MONTAG</v>
      </c>
      <c r="D2" s="13" t="str">
        <f t="shared" si="0"/>
        <v>DIENSTAG</v>
      </c>
      <c r="E2" s="13" t="str">
        <f t="shared" si="0"/>
        <v>MITTWOCH</v>
      </c>
      <c r="F2" s="13" t="str">
        <f t="shared" si="0"/>
        <v>DONNERSTAG</v>
      </c>
      <c r="G2" s="13" t="str">
        <f t="shared" si="0"/>
        <v>FREITAG</v>
      </c>
      <c r="H2" s="13" t="str">
        <f t="shared" si="0"/>
        <v>SAMSTAG</v>
      </c>
    </row>
    <row r="3" spans="1:8" ht="19.5" customHeight="1" x14ac:dyDescent="0.2">
      <c r="A3" s="18"/>
      <c r="B3" s="8">
        <f t="array" ref="B3:H3">TageUndWochen+DATE(KalenderJahr,7,1)-WEEKDAY(DATE(KalenderJahr,7,1),(Wochenanfang="MONTAG")+1)+1</f>
        <v>44374</v>
      </c>
      <c r="C3" s="8">
        <v>44375</v>
      </c>
      <c r="D3" s="8">
        <v>44376</v>
      </c>
      <c r="E3" s="8">
        <v>44377</v>
      </c>
      <c r="F3" s="8">
        <v>44378</v>
      </c>
      <c r="G3" s="8">
        <v>44379</v>
      </c>
      <c r="H3" s="8">
        <v>44380</v>
      </c>
    </row>
    <row r="4" spans="1:8" ht="58" customHeight="1" x14ac:dyDescent="0.2">
      <c r="A4" s="18"/>
      <c r="B4" s="18"/>
      <c r="C4" s="18"/>
      <c r="D4" s="18"/>
      <c r="E4" s="18"/>
      <c r="F4" s="18"/>
      <c r="G4" s="18"/>
      <c r="H4" s="18"/>
    </row>
    <row r="5" spans="1:8" ht="19.5" customHeight="1" x14ac:dyDescent="0.2">
      <c r="A5" s="18"/>
      <c r="B5" s="16">
        <f t="array" ref="B5:H5">TageUndWochen+DATE(KalenderJahr,7,1)-WEEKDAY(DATE(KalenderJahr,7,1),(Wochenanfang="MONTAG")+1)+8</f>
        <v>44381</v>
      </c>
      <c r="C5" s="16">
        <v>44382</v>
      </c>
      <c r="D5" s="16">
        <v>44383</v>
      </c>
      <c r="E5" s="16">
        <v>44384</v>
      </c>
      <c r="F5" s="16">
        <v>44385</v>
      </c>
      <c r="G5" s="16">
        <v>44386</v>
      </c>
      <c r="H5" s="16">
        <v>44387</v>
      </c>
    </row>
    <row r="6" spans="1:8" ht="58" customHeight="1" x14ac:dyDescent="0.2">
      <c r="A6" s="18"/>
      <c r="B6" s="24"/>
      <c r="C6" s="24"/>
      <c r="D6" s="24"/>
      <c r="E6" s="24"/>
      <c r="F6" s="24"/>
      <c r="G6" s="24"/>
      <c r="H6" s="24"/>
    </row>
    <row r="7" spans="1:8" ht="19.5" customHeight="1" x14ac:dyDescent="0.2">
      <c r="A7" s="18"/>
      <c r="B7" s="8">
        <f t="array" ref="B7:H7">TageUndWochen+DATE(KalenderJahr,7,1)-WEEKDAY(DATE(KalenderJahr,7,1),(Wochenanfang="MONTAG")+1)+15</f>
        <v>44388</v>
      </c>
      <c r="C7" s="8">
        <v>44389</v>
      </c>
      <c r="D7" s="8">
        <v>44390</v>
      </c>
      <c r="E7" s="8">
        <v>44391</v>
      </c>
      <c r="F7" s="8">
        <v>44392</v>
      </c>
      <c r="G7" s="8">
        <v>44393</v>
      </c>
      <c r="H7" s="8">
        <v>44394</v>
      </c>
    </row>
    <row r="8" spans="1:8" ht="58" customHeight="1" x14ac:dyDescent="0.2">
      <c r="A8" s="18"/>
      <c r="B8" s="18"/>
      <c r="C8" s="18"/>
      <c r="D8" s="18"/>
      <c r="E8" s="18"/>
      <c r="F8" s="18"/>
      <c r="G8" s="18"/>
      <c r="H8" s="18"/>
    </row>
    <row r="9" spans="1:8" ht="19.5" customHeight="1" x14ac:dyDescent="0.2">
      <c r="A9" s="18"/>
      <c r="B9" s="16">
        <f t="array" ref="B9:H9">TageUndWochen+DATE(KalenderJahr,7,1)-WEEKDAY(DATE(KalenderJahr,7,1),(Wochenanfang="MONTAG")+1)+22</f>
        <v>44395</v>
      </c>
      <c r="C9" s="16">
        <v>44396</v>
      </c>
      <c r="D9" s="16">
        <v>44397</v>
      </c>
      <c r="E9" s="16">
        <v>44398</v>
      </c>
      <c r="F9" s="16">
        <v>44399</v>
      </c>
      <c r="G9" s="16">
        <v>44400</v>
      </c>
      <c r="H9" s="16">
        <v>44401</v>
      </c>
    </row>
    <row r="10" spans="1:8" ht="58" customHeight="1" x14ac:dyDescent="0.2">
      <c r="A10" s="18"/>
      <c r="B10" s="24"/>
      <c r="C10" s="24"/>
      <c r="D10" s="24"/>
      <c r="E10" s="24"/>
      <c r="F10" s="24"/>
      <c r="G10" s="24"/>
      <c r="H10" s="24"/>
    </row>
    <row r="11" spans="1:8" ht="19.5" customHeight="1" x14ac:dyDescent="0.2">
      <c r="A11" s="18"/>
      <c r="B11" s="8">
        <f t="array" ref="B11:H11">TageUndWochen+DATE(KalenderJahr,7,1)-WEEKDAY(DATE(KalenderJahr,7,1),(Wochenanfang="MONTAG")+1)+29</f>
        <v>44402</v>
      </c>
      <c r="C11" s="8">
        <v>44403</v>
      </c>
      <c r="D11" s="8">
        <v>44404</v>
      </c>
      <c r="E11" s="8">
        <v>44405</v>
      </c>
      <c r="F11" s="8">
        <v>44406</v>
      </c>
      <c r="G11" s="8">
        <v>44407</v>
      </c>
      <c r="H11" s="8">
        <v>44408</v>
      </c>
    </row>
    <row r="12" spans="1:8" ht="58" customHeight="1" x14ac:dyDescent="0.2">
      <c r="A12" s="18"/>
      <c r="B12" s="18"/>
      <c r="C12" s="18"/>
      <c r="D12" s="18"/>
      <c r="E12" s="18"/>
      <c r="F12" s="18"/>
      <c r="G12" s="18"/>
      <c r="H12" s="18"/>
    </row>
    <row r="13" spans="1:8" ht="19.5" customHeight="1" x14ac:dyDescent="0.2">
      <c r="A13" s="18"/>
      <c r="B13" s="16">
        <f t="array" ref="B13:C13">TageUndWochen+DATE(KalenderJahr,7,1)-WEEKDAY(DATE(KalenderJahr,7,1),(Wochenanfang="MONTAG")+1)+36</f>
        <v>44409</v>
      </c>
      <c r="C13" s="16">
        <v>44410</v>
      </c>
      <c r="D13" s="27" t="s">
        <v>0</v>
      </c>
      <c r="E13" s="29"/>
      <c r="F13" s="29"/>
      <c r="G13" s="29"/>
      <c r="H13" s="29"/>
    </row>
    <row r="14" spans="1:8" ht="58" customHeight="1" x14ac:dyDescent="0.2">
      <c r="A14" s="18"/>
      <c r="B14" s="24"/>
      <c r="C14" s="24"/>
      <c r="D14" s="27"/>
      <c r="E14" s="29"/>
      <c r="F14" s="29"/>
      <c r="G14" s="29"/>
      <c r="H14" s="29"/>
    </row>
  </sheetData>
  <mergeCells count="2">
    <mergeCell ref="D13:D14"/>
    <mergeCell ref="E13:H14"/>
  </mergeCells>
  <conditionalFormatting sqref="B11:H11 B13:C13">
    <cfRule type="expression" dxfId="11" priority="2">
      <formula>AND(DAY(B11)&gt;=1,DAY(B11)&lt;=15)</formula>
    </cfRule>
  </conditionalFormatting>
  <conditionalFormatting sqref="B3:G3">
    <cfRule type="expression" dxfId="10" priority="1">
      <formula>DAY(B3)&gt;8</formula>
    </cfRule>
  </conditionalFormatting>
  <dataValidations count="9">
    <dataValidation allowBlank="1" showInputMessage="1" showErrorMessage="1" prompt="Automatisch ermittelter Wochentag" sqref="C2:H2" xr:uid="{00000000-0002-0000-06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6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6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600-000003000000}"/>
    <dataValidation allowBlank="1" showInputMessage="1" showErrorMessage="1" prompt="Das Jahr in dieser Zelle wird automatisch aktualisiert. Wählen Sie in Zelle K2 ein anderes Jahr aus, um das Jahr zu ändern" sqref="C1:D1" xr:uid="{00000000-0002-0000-0600-000004000000}"/>
    <dataValidation allowBlank="1" showInputMessage="1" showErrorMessage="1" prompt="Monatskalender _x000a_                           Juli" sqref="A1" xr:uid="{00000000-0002-0000-0600-000005000000}"/>
    <dataValidation allowBlank="1" showInputMessage="1" showErrorMessage="1" prompt="Geben Sie Notizen in der Zelle rechts ein" sqref="D13:D14" xr:uid="{00000000-0002-0000-0600-000006000000}"/>
    <dataValidation allowBlank="1" showInputMessage="1" showErrorMessage="1" prompt="Geben Sie Notizen in dieser Zelle ein" sqref="E13:H14" xr:uid="{00000000-0002-0000-0600-000007000000}"/>
    <dataValidation allowBlank="1" showInputMessage="1" showErrorMessage="1" prompt="Diese Zelle und die Zellen 6, 8, 10, 12 und 14 sind Zellen zur Eingabe der Tagesnotizen, die sich auf den Kalendertag in der Zelle darüber beziehen" sqref="B4" xr:uid="{00000000-0002-0000-06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 min="10" max="10" width="12" customWidth="1"/>
  </cols>
  <sheetData>
    <row r="1" spans="1:8" ht="59.25" customHeight="1" x14ac:dyDescent="0.2">
      <c r="A1" s="18"/>
      <c r="B1" s="17" t="str">
        <f>"August "&amp;KalenderJahr</f>
        <v>August 2021</v>
      </c>
      <c r="C1" s="17"/>
      <c r="D1" s="17"/>
      <c r="E1" s="3"/>
      <c r="F1" s="3"/>
      <c r="G1" s="3"/>
      <c r="H1" s="4"/>
    </row>
    <row r="2" spans="1:8" ht="21.75" customHeight="1" thickBot="1" x14ac:dyDescent="0.25">
      <c r="A2" s="18"/>
      <c r="B2" s="13" t="str">
        <f>IF(Wochenanfang="SONNTAG", "SONNTAG","MONTAG")</f>
        <v>SONNTAG</v>
      </c>
      <c r="C2" s="13" t="str">
        <f t="shared" ref="C2:H2" si="0">UPPER(TEXT(C3,"tttt"))</f>
        <v>MONTAG</v>
      </c>
      <c r="D2" s="13" t="str">
        <f t="shared" si="0"/>
        <v>DIENSTAG</v>
      </c>
      <c r="E2" s="13" t="str">
        <f t="shared" si="0"/>
        <v>MITTWOCH</v>
      </c>
      <c r="F2" s="13" t="str">
        <f t="shared" si="0"/>
        <v>DONNERSTAG</v>
      </c>
      <c r="G2" s="13" t="str">
        <f t="shared" si="0"/>
        <v>FREITAG</v>
      </c>
      <c r="H2" s="13" t="str">
        <f t="shared" si="0"/>
        <v>SAMSTAG</v>
      </c>
    </row>
    <row r="3" spans="1:8" ht="19.5" customHeight="1" x14ac:dyDescent="0.2">
      <c r="A3" s="18"/>
      <c r="B3" s="8">
        <f t="array" ref="B3:H3">TageUndWochen+DATE(KalenderJahr,8,1)-WEEKDAY(DATE(KalenderJahr,8,1),(Wochenanfang="MONTAG")+1)+1</f>
        <v>44409</v>
      </c>
      <c r="C3" s="8">
        <v>44410</v>
      </c>
      <c r="D3" s="8">
        <v>44411</v>
      </c>
      <c r="E3" s="8">
        <v>44412</v>
      </c>
      <c r="F3" s="8">
        <v>44413</v>
      </c>
      <c r="G3" s="8">
        <v>44414</v>
      </c>
      <c r="H3" s="8">
        <v>44415</v>
      </c>
    </row>
    <row r="4" spans="1:8" ht="58" customHeight="1" x14ac:dyDescent="0.2">
      <c r="A4" s="18"/>
      <c r="B4" s="18"/>
      <c r="C4" s="18"/>
      <c r="D4" s="18"/>
      <c r="E4" s="18"/>
      <c r="F4" s="18"/>
      <c r="G4" s="18"/>
      <c r="H4" s="18"/>
    </row>
    <row r="5" spans="1:8" ht="19.5" customHeight="1" x14ac:dyDescent="0.2">
      <c r="A5" s="18"/>
      <c r="B5" s="16">
        <f t="array" ref="B5:H5">TageUndWochen+DATE(KalenderJahr,8,1)-WEEKDAY(DATE(KalenderJahr,8,1),(Wochenanfang="MONTAG")+1)+8</f>
        <v>44416</v>
      </c>
      <c r="C5" s="16">
        <v>44417</v>
      </c>
      <c r="D5" s="16">
        <v>44418</v>
      </c>
      <c r="E5" s="16">
        <v>44419</v>
      </c>
      <c r="F5" s="16">
        <v>44420</v>
      </c>
      <c r="G5" s="16">
        <v>44421</v>
      </c>
      <c r="H5" s="16">
        <v>44422</v>
      </c>
    </row>
    <row r="6" spans="1:8" ht="58" customHeight="1" x14ac:dyDescent="0.2">
      <c r="A6" s="18"/>
      <c r="B6" s="24"/>
      <c r="C6" s="24"/>
      <c r="D6" s="24"/>
      <c r="E6" s="24"/>
      <c r="F6" s="24"/>
      <c r="G6" s="24"/>
      <c r="H6" s="24"/>
    </row>
    <row r="7" spans="1:8" ht="19.5" customHeight="1" x14ac:dyDescent="0.2">
      <c r="A7" s="18"/>
      <c r="B7" s="8">
        <f t="array" ref="B7:H7">TageUndWochen+DATE(KalenderJahr,8,1)-WEEKDAY(DATE(KalenderJahr,8,1),(Wochenanfang="MONTAG")+1)+15</f>
        <v>44423</v>
      </c>
      <c r="C7" s="8">
        <v>44424</v>
      </c>
      <c r="D7" s="8">
        <v>44425</v>
      </c>
      <c r="E7" s="8">
        <v>44426</v>
      </c>
      <c r="F7" s="8">
        <v>44427</v>
      </c>
      <c r="G7" s="8">
        <v>44428</v>
      </c>
      <c r="H7" s="8">
        <v>44429</v>
      </c>
    </row>
    <row r="8" spans="1:8" ht="58" customHeight="1" x14ac:dyDescent="0.2">
      <c r="A8" s="18"/>
      <c r="B8" s="18"/>
      <c r="C8" s="18"/>
      <c r="D8" s="18"/>
      <c r="E8" s="18"/>
      <c r="F8" s="18"/>
      <c r="G8" s="18"/>
      <c r="H8" s="18"/>
    </row>
    <row r="9" spans="1:8" ht="19.5" customHeight="1" x14ac:dyDescent="0.2">
      <c r="A9" s="18"/>
      <c r="B9" s="16">
        <f t="array" ref="B9:H9">TageUndWochen+DATE(KalenderJahr,8,1)-WEEKDAY(DATE(KalenderJahr,8,1),(Wochenanfang="MONTAG")+1)+22</f>
        <v>44430</v>
      </c>
      <c r="C9" s="16">
        <v>44431</v>
      </c>
      <c r="D9" s="16">
        <v>44432</v>
      </c>
      <c r="E9" s="16">
        <v>44433</v>
      </c>
      <c r="F9" s="16">
        <v>44434</v>
      </c>
      <c r="G9" s="16">
        <v>44435</v>
      </c>
      <c r="H9" s="16">
        <v>44436</v>
      </c>
    </row>
    <row r="10" spans="1:8" ht="58" customHeight="1" x14ac:dyDescent="0.2">
      <c r="A10" s="18"/>
      <c r="B10" s="24"/>
      <c r="C10" s="24"/>
      <c r="D10" s="24"/>
      <c r="E10" s="24"/>
      <c r="F10" s="24"/>
      <c r="G10" s="24"/>
      <c r="H10" s="24"/>
    </row>
    <row r="11" spans="1:8" ht="19.5" customHeight="1" x14ac:dyDescent="0.2">
      <c r="A11" s="18"/>
      <c r="B11" s="8">
        <f t="array" ref="B11:H11">TageUndWochen+DATE(KalenderJahr,8,1)-WEEKDAY(DATE(KalenderJahr,8,1),(Wochenanfang="MONTAG")+1)+29</f>
        <v>44437</v>
      </c>
      <c r="C11" s="8">
        <v>44438</v>
      </c>
      <c r="D11" s="8">
        <v>44439</v>
      </c>
      <c r="E11" s="8">
        <v>44440</v>
      </c>
      <c r="F11" s="8">
        <v>44441</v>
      </c>
      <c r="G11" s="8">
        <v>44442</v>
      </c>
      <c r="H11" s="8">
        <v>44443</v>
      </c>
    </row>
    <row r="12" spans="1:8" ht="58" customHeight="1" x14ac:dyDescent="0.2">
      <c r="A12" s="18"/>
      <c r="B12" s="18"/>
      <c r="C12" s="18"/>
      <c r="D12" s="18"/>
      <c r="E12" s="18"/>
      <c r="F12" s="18"/>
      <c r="G12" s="18"/>
      <c r="H12" s="18"/>
    </row>
    <row r="13" spans="1:8" ht="19.5" customHeight="1" x14ac:dyDescent="0.2">
      <c r="A13" s="18"/>
      <c r="B13" s="16">
        <f t="array" ref="B13:C13">TageUndWochen+DATE(KalenderJahr,8,1)-WEEKDAY(DATE(KalenderJahr,8,1),(Wochenanfang="MONTAG")+1)+36</f>
        <v>44444</v>
      </c>
      <c r="C13" s="16">
        <v>44445</v>
      </c>
      <c r="D13" s="27" t="s">
        <v>0</v>
      </c>
      <c r="E13" s="29"/>
      <c r="F13" s="29"/>
      <c r="G13" s="29"/>
      <c r="H13" s="29"/>
    </row>
    <row r="14" spans="1:8" ht="58" customHeight="1" x14ac:dyDescent="0.2">
      <c r="A14" s="18"/>
      <c r="B14" s="24"/>
      <c r="C14" s="24"/>
      <c r="D14" s="27"/>
      <c r="E14" s="29"/>
      <c r="F14" s="29"/>
      <c r="G14" s="29"/>
      <c r="H14" s="29"/>
    </row>
  </sheetData>
  <mergeCells count="2">
    <mergeCell ref="D13:D14"/>
    <mergeCell ref="E13:H14"/>
  </mergeCells>
  <conditionalFormatting sqref="B11:H11 B13:C13">
    <cfRule type="expression" dxfId="9" priority="2">
      <formula>AND(DAY(B11)&gt;=1,DAY(B11)&lt;=15)</formula>
    </cfRule>
  </conditionalFormatting>
  <conditionalFormatting sqref="B3:G3">
    <cfRule type="expression" dxfId="8" priority="1">
      <formula>DAY(B3)&gt;8</formula>
    </cfRule>
  </conditionalFormatting>
  <dataValidations count="9">
    <dataValidation allowBlank="1" showInputMessage="1" showErrorMessage="1" prompt="Automatisch ermittelter Wochentag" sqref="C2:H2" xr:uid="{00000000-0002-0000-07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7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7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700-000003000000}"/>
    <dataValidation allowBlank="1" showInputMessage="1" showErrorMessage="1" prompt="Das Jahr in dieser Zelle wird automatisch aktualisiert. Wählen Sie in Zelle K2 ein anderes Jahr aus, um das Jahr zu ändern" sqref="C1:D1" xr:uid="{00000000-0002-0000-0700-000004000000}"/>
    <dataValidation allowBlank="1" showInputMessage="1" showErrorMessage="1" prompt="Monatskalender _x000a_                                August" sqref="A1" xr:uid="{00000000-0002-0000-0700-000005000000}"/>
    <dataValidation allowBlank="1" showInputMessage="1" showErrorMessage="1" prompt="Geben Sie Notizen in der Zelle rechts ein" sqref="D13:D14" xr:uid="{00000000-0002-0000-0700-000006000000}"/>
    <dataValidation allowBlank="1" showInputMessage="1" showErrorMessage="1" prompt="Geben Sie Notizen in dieser Zelle ein" sqref="E13:H14" xr:uid="{00000000-0002-0000-0700-000007000000}"/>
    <dataValidation allowBlank="1" showInputMessage="1" showErrorMessage="1" prompt="Diese Zelle und die Zellen 6, 8, 10, 12 und 14 sind Zellen zur Eingabe der Tagesnotizen, die sich auf den Kalendertag in der Zelle darüber beziehen" sqref="B4" xr:uid="{00000000-0002-0000-07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2" tint="-0.249977111117893"/>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 min="10" max="10" width="12" customWidth="1"/>
  </cols>
  <sheetData>
    <row r="1" spans="1:8" ht="59.25" customHeight="1" x14ac:dyDescent="0.2">
      <c r="A1" s="18"/>
      <c r="B1" s="17" t="str">
        <f>"September "&amp;KalenderJahr</f>
        <v>September 2021</v>
      </c>
      <c r="C1" s="17"/>
      <c r="D1" s="17"/>
      <c r="E1" s="3"/>
      <c r="F1" s="3"/>
      <c r="G1" s="3"/>
      <c r="H1" s="4"/>
    </row>
    <row r="2" spans="1:8" ht="21.75" customHeight="1" thickBot="1" x14ac:dyDescent="0.25">
      <c r="A2" s="18"/>
      <c r="B2" s="13" t="str">
        <f>IF(Wochenanfang="SONNTAG", "SONNTAG","MONTAG")</f>
        <v>SONNTAG</v>
      </c>
      <c r="C2" s="13" t="str">
        <f t="shared" ref="C2:H2" si="0">UPPER(TEXT(C3,"tttt"))</f>
        <v>MONTAG</v>
      </c>
      <c r="D2" s="13" t="str">
        <f t="shared" si="0"/>
        <v>DIENSTAG</v>
      </c>
      <c r="E2" s="13" t="str">
        <f t="shared" si="0"/>
        <v>MITTWOCH</v>
      </c>
      <c r="F2" s="13" t="str">
        <f t="shared" si="0"/>
        <v>DONNERSTAG</v>
      </c>
      <c r="G2" s="13" t="str">
        <f t="shared" si="0"/>
        <v>FREITAG</v>
      </c>
      <c r="H2" s="13" t="str">
        <f t="shared" si="0"/>
        <v>SAMSTAG</v>
      </c>
    </row>
    <row r="3" spans="1:8" ht="19.5" customHeight="1" x14ac:dyDescent="0.2">
      <c r="A3" s="18"/>
      <c r="B3" s="8">
        <f t="array" ref="B3:H3">TageUndWochen+DATE(KalenderJahr,9,1)-WEEKDAY(DATE(KalenderJahr,9,1),(Wochenanfang="MONTAG")+1)+1</f>
        <v>44437</v>
      </c>
      <c r="C3" s="8">
        <v>44438</v>
      </c>
      <c r="D3" s="8">
        <v>44439</v>
      </c>
      <c r="E3" s="8">
        <v>44440</v>
      </c>
      <c r="F3" s="8">
        <v>44441</v>
      </c>
      <c r="G3" s="8">
        <v>44442</v>
      </c>
      <c r="H3" s="8">
        <v>44443</v>
      </c>
    </row>
    <row r="4" spans="1:8" ht="58" customHeight="1" x14ac:dyDescent="0.2">
      <c r="A4" s="18"/>
      <c r="B4" s="18"/>
      <c r="C4" s="18"/>
      <c r="D4" s="18"/>
      <c r="E4" s="18"/>
      <c r="F4" s="18"/>
      <c r="G4" s="18"/>
      <c r="H4" s="18"/>
    </row>
    <row r="5" spans="1:8" ht="19.5" customHeight="1" x14ac:dyDescent="0.2">
      <c r="A5" s="18"/>
      <c r="B5" s="16">
        <f t="array" ref="B5:H5">TageUndWochen+DATE(KalenderJahr,9,1)-WEEKDAY(DATE(KalenderJahr,9,1),(Wochenanfang="MONTAG")+1)+8</f>
        <v>44444</v>
      </c>
      <c r="C5" s="16">
        <v>44445</v>
      </c>
      <c r="D5" s="16">
        <v>44446</v>
      </c>
      <c r="E5" s="16">
        <v>44447</v>
      </c>
      <c r="F5" s="16">
        <v>44448</v>
      </c>
      <c r="G5" s="16">
        <v>44449</v>
      </c>
      <c r="H5" s="16">
        <v>44450</v>
      </c>
    </row>
    <row r="6" spans="1:8" ht="58" customHeight="1" x14ac:dyDescent="0.2">
      <c r="A6" s="18"/>
      <c r="B6" s="24"/>
      <c r="C6" s="24"/>
      <c r="D6" s="24"/>
      <c r="E6" s="24"/>
      <c r="F6" s="24"/>
      <c r="G6" s="24"/>
      <c r="H6" s="24"/>
    </row>
    <row r="7" spans="1:8" ht="19.5" customHeight="1" x14ac:dyDescent="0.2">
      <c r="A7" s="18"/>
      <c r="B7" s="8">
        <f t="array" ref="B7:H7">TageUndWochen+DATE(KalenderJahr,9,1)-WEEKDAY(DATE(KalenderJahr,9,1),(Wochenanfang="MONTAG")+1)+15</f>
        <v>44451</v>
      </c>
      <c r="C7" s="8">
        <v>44452</v>
      </c>
      <c r="D7" s="8">
        <v>44453</v>
      </c>
      <c r="E7" s="8">
        <v>44454</v>
      </c>
      <c r="F7" s="8">
        <v>44455</v>
      </c>
      <c r="G7" s="8">
        <v>44456</v>
      </c>
      <c r="H7" s="8">
        <v>44457</v>
      </c>
    </row>
    <row r="8" spans="1:8" ht="58" customHeight="1" x14ac:dyDescent="0.2">
      <c r="A8" s="18"/>
      <c r="B8" s="18"/>
      <c r="C8" s="18"/>
      <c r="D8" s="18"/>
      <c r="E8" s="18"/>
      <c r="F8" s="18"/>
      <c r="G8" s="18"/>
      <c r="H8" s="18"/>
    </row>
    <row r="9" spans="1:8" ht="19.5" customHeight="1" x14ac:dyDescent="0.2">
      <c r="A9" s="18"/>
      <c r="B9" s="16">
        <f t="array" ref="B9:H9">TageUndWochen+DATE(KalenderJahr,9,1)-WEEKDAY(DATE(KalenderJahr,9,1),(Wochenanfang="MONTAG")+1)+22</f>
        <v>44458</v>
      </c>
      <c r="C9" s="16">
        <v>44459</v>
      </c>
      <c r="D9" s="16">
        <v>44460</v>
      </c>
      <c r="E9" s="16">
        <v>44461</v>
      </c>
      <c r="F9" s="16">
        <v>44462</v>
      </c>
      <c r="G9" s="16">
        <v>44463</v>
      </c>
      <c r="H9" s="16">
        <v>44464</v>
      </c>
    </row>
    <row r="10" spans="1:8" ht="58" customHeight="1" x14ac:dyDescent="0.2">
      <c r="A10" s="18"/>
      <c r="B10" s="24"/>
      <c r="C10" s="24"/>
      <c r="D10" s="24"/>
      <c r="E10" s="24"/>
      <c r="F10" s="24"/>
      <c r="G10" s="24"/>
      <c r="H10" s="24"/>
    </row>
    <row r="11" spans="1:8" ht="19.5" customHeight="1" x14ac:dyDescent="0.2">
      <c r="A11" s="18"/>
      <c r="B11" s="8">
        <f t="array" ref="B11:H11">TageUndWochen+DATE(KalenderJahr,9,1)-WEEKDAY(DATE(KalenderJahr,9,1),(Wochenanfang="MONTAG")+1)+29</f>
        <v>44465</v>
      </c>
      <c r="C11" s="8">
        <v>44466</v>
      </c>
      <c r="D11" s="8">
        <v>44467</v>
      </c>
      <c r="E11" s="8">
        <v>44468</v>
      </c>
      <c r="F11" s="8">
        <v>44469</v>
      </c>
      <c r="G11" s="8">
        <v>44470</v>
      </c>
      <c r="H11" s="8">
        <v>44471</v>
      </c>
    </row>
    <row r="12" spans="1:8" ht="58" customHeight="1" x14ac:dyDescent="0.2">
      <c r="A12" s="18"/>
      <c r="B12" s="18"/>
      <c r="C12" s="18"/>
      <c r="D12" s="18"/>
      <c r="E12" s="18"/>
      <c r="F12" s="18"/>
      <c r="G12" s="18"/>
      <c r="H12" s="18"/>
    </row>
    <row r="13" spans="1:8" ht="19.5" customHeight="1" x14ac:dyDescent="0.2">
      <c r="A13" s="18"/>
      <c r="B13" s="16">
        <f t="array" ref="B13:C13">TageUndWochen+DATE(KalenderJahr,9,1)-WEEKDAY(DATE(KalenderJahr,9,1),(Wochenanfang="MONTAG")+1)+36</f>
        <v>44472</v>
      </c>
      <c r="C13" s="16">
        <v>44473</v>
      </c>
      <c r="D13" s="27" t="s">
        <v>0</v>
      </c>
      <c r="E13" s="29"/>
      <c r="F13" s="29"/>
      <c r="G13" s="29"/>
      <c r="H13" s="29"/>
    </row>
    <row r="14" spans="1:8" ht="58" customHeight="1" x14ac:dyDescent="0.2">
      <c r="A14" s="18"/>
      <c r="B14" s="24"/>
      <c r="C14" s="24"/>
      <c r="D14" s="27"/>
      <c r="E14" s="29"/>
      <c r="F14" s="29"/>
      <c r="G14" s="29"/>
      <c r="H14" s="29"/>
    </row>
  </sheetData>
  <mergeCells count="2">
    <mergeCell ref="D13:D14"/>
    <mergeCell ref="E13:H14"/>
  </mergeCells>
  <conditionalFormatting sqref="B11:H11 B13:C13">
    <cfRule type="expression" dxfId="7" priority="2">
      <formula>AND(DAY(B11)&gt;=1,DAY(B11)&lt;=15)</formula>
    </cfRule>
  </conditionalFormatting>
  <conditionalFormatting sqref="B3:G3">
    <cfRule type="expression" dxfId="6" priority="1">
      <formula>DAY(B3)&gt;8</formula>
    </cfRule>
  </conditionalFormatting>
  <dataValidations count="9">
    <dataValidation allowBlank="1" showInputMessage="1" showErrorMessage="1" prompt="Automatisch ermittelter Wochentag" sqref="C2:H2" xr:uid="{00000000-0002-0000-08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8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8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800-000003000000}"/>
    <dataValidation allowBlank="1" showInputMessage="1" showErrorMessage="1" prompt="Das Jahr in dieser Zelle wird automatisch aktualisiert. Wählen Sie in Zelle K2 ein anderes Jahr aus, um das Jahr zu ändern" sqref="C1:D1" xr:uid="{00000000-0002-0000-0800-000004000000}"/>
    <dataValidation allowBlank="1" showInputMessage="1" showErrorMessage="1" prompt="Monatskalender_x000a_                          September" sqref="A1" xr:uid="{00000000-0002-0000-0800-000005000000}"/>
    <dataValidation allowBlank="1" showInputMessage="1" showErrorMessage="1" prompt="Geben Sie Notizen in der Zelle rechts ein" sqref="D13:D14" xr:uid="{00000000-0002-0000-0800-000006000000}"/>
    <dataValidation allowBlank="1" showInputMessage="1" showErrorMessage="1" prompt="Geben Sie Notizen in dieser Zelle ein" sqref="E13:H14" xr:uid="{00000000-0002-0000-0800-000007000000}"/>
    <dataValidation allowBlank="1" showInputMessage="1" showErrorMessage="1" prompt="Diese Zelle und die Zellen 6, 8, 10, 12 und 14 sind Zellen zur Eingabe der Tagesnotizen, die sich auf den Kalendertag in der Zelle darüber beziehen" sqref="B4" xr:uid="{00000000-0002-0000-08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Arbeitsblätter</vt:lpstr>
      </vt:variant>
      <vt:variant>
        <vt:i4>12</vt:i4>
      </vt:variant>
      <vt:variant>
        <vt:lpstr>Benannte Bereiche</vt:lpstr>
      </vt:variant>
      <vt:variant>
        <vt:i4>27</vt:i4>
      </vt:variant>
    </vt:vector>
  </HeadingPairs>
  <TitlesOfParts>
    <vt:vector size="39" baseType="lpstr">
      <vt:lpstr>Januar</vt:lpstr>
      <vt:lpstr>Februar</vt:lpstr>
      <vt:lpstr>März</vt:lpstr>
      <vt:lpstr>April</vt:lpstr>
      <vt:lpstr>Mai</vt:lpstr>
      <vt:lpstr>Juni</vt:lpstr>
      <vt:lpstr>Juli</vt:lpstr>
      <vt:lpstr>August</vt:lpstr>
      <vt:lpstr>September</vt:lpstr>
      <vt:lpstr>Oktober</vt:lpstr>
      <vt:lpstr>November</vt:lpstr>
      <vt:lpstr>Dezember</vt:lpstr>
      <vt:lpstr>Januar!Druckbereich</vt:lpstr>
      <vt:lpstr>KalenderJahr</vt:lpstr>
      <vt:lpstr>SpaltenTitelBereich1..H12.1</vt:lpstr>
      <vt:lpstr>SpaltenTitelBereich1..H12.10</vt:lpstr>
      <vt:lpstr>SpaltenTitelBereich1..H12.11</vt:lpstr>
      <vt:lpstr>SpaltenTitelBereich1..H12.12</vt:lpstr>
      <vt:lpstr>SpaltenTitelBereich1..H12.2</vt:lpstr>
      <vt:lpstr>SpaltenTitelBereich1..H12.3</vt:lpstr>
      <vt:lpstr>SpaltenTitelBereich1..H12.4</vt:lpstr>
      <vt:lpstr>SpaltenTitelBereich1..H12.5</vt:lpstr>
      <vt:lpstr>SpaltenTitelBereich1..H12.6</vt:lpstr>
      <vt:lpstr>SpaltenTitelBereich1..H12.7</vt:lpstr>
      <vt:lpstr>SpaltenTitelBereich1..H12.8</vt:lpstr>
      <vt:lpstr>SpaltenTitelBereich1..H12.9</vt:lpstr>
      <vt:lpstr>SpaltenTitelBereich2..C14.1</vt:lpstr>
      <vt:lpstr>SpaltenTitelBereich2..C14.10</vt:lpstr>
      <vt:lpstr>SpaltenTitelBereich2..C14.11</vt:lpstr>
      <vt:lpstr>SpaltenTitelBereich2..C14.12</vt:lpstr>
      <vt:lpstr>SpaltenTitelBereich2..C14.2</vt:lpstr>
      <vt:lpstr>SpaltenTitelBereich2..C14.3</vt:lpstr>
      <vt:lpstr>SpaltenTitelBereich2..C14.4</vt:lpstr>
      <vt:lpstr>SpaltenTitelBereich2..C14.5</vt:lpstr>
      <vt:lpstr>SpaltenTitelBereich2..C14.6</vt:lpstr>
      <vt:lpstr>SpaltenTitelBereich2..C14.7</vt:lpstr>
      <vt:lpstr>SpaltenTitelBereich2..C14.8</vt:lpstr>
      <vt:lpstr>SpaltenTitelBereich2..C14.9</vt:lpstr>
      <vt:lpstr>Wochenanfang</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Jarisa Gindorf</dc:creator>
  <cp:lastModifiedBy>Jarisa Gindorf</cp:lastModifiedBy>
  <dcterms:created xsi:type="dcterms:W3CDTF">2016-12-02T06:02:37Z</dcterms:created>
  <dcterms:modified xsi:type="dcterms:W3CDTF">2020-12-01T14:48:39Z</dcterms:modified>
</cp:coreProperties>
</file>